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'S1'!$C$10:$C$35</definedName>
    <definedName name="ENGLISH_GRD" localSheetId="0">'S1'!#REF!</definedName>
    <definedName name="ENGLISH_SCORE" localSheetId="0">'S1'!$G$10:$G$35</definedName>
    <definedName name="GRD" localSheetId="0">'S1'!#REF!</definedName>
    <definedName name="INDEX_NO." localSheetId="0">'S1'!$B$10:$B$38</definedName>
    <definedName name="Jina_SHULE" localSheetId="0">'S1'!$I$1</definedName>
    <definedName name="KISWAHILI_SCORE" localSheetId="0">'S1'!$E$10:$E$35</definedName>
    <definedName name="KISWHILI_GRD" localSheetId="0">'S1'!#REF!</definedName>
    <definedName name="MATHS_GRD" localSheetId="0">'S1'!#REF!</definedName>
    <definedName name="MATHS_SCORE" localSheetId="0">'S1'!#REF!</definedName>
    <definedName name="S_STUDIES_GRD" localSheetId="0">'S1'!#REF!</definedName>
    <definedName name="S_STUDIES_SCORE" localSheetId="0">'S1'!$I$10:$I$35</definedName>
    <definedName name="SCIENCE_GRD" localSheetId="0">'S1'!#REF!</definedName>
    <definedName name="SCIENCE_SCORE" localSheetId="0">'S1'!#REF!</definedName>
    <definedName name="SEX" localSheetId="0">'S1'!$D$10:$D$35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</workbook>
</file>

<file path=xl/calcChain.xml><?xml version="1.0" encoding="utf-8"?>
<calcChain xmlns="http://schemas.openxmlformats.org/spreadsheetml/2006/main">
  <c r="M39" i="1" l="1"/>
  <c r="K39" i="1"/>
  <c r="I39" i="1"/>
  <c r="G39" i="1"/>
  <c r="E39" i="1"/>
  <c r="L34" i="1"/>
  <c r="L36" i="1"/>
  <c r="L35" i="1"/>
  <c r="L32" i="1"/>
  <c r="L29" i="1"/>
  <c r="L23" i="1"/>
  <c r="L28" i="1"/>
  <c r="L31" i="1"/>
  <c r="L24" i="1"/>
  <c r="L26" i="1"/>
  <c r="L33" i="1"/>
  <c r="L14" i="1"/>
  <c r="L30" i="1"/>
  <c r="L22" i="1"/>
  <c r="L20" i="1"/>
  <c r="L27" i="1"/>
  <c r="L25" i="1"/>
  <c r="L16" i="1"/>
  <c r="L19" i="1"/>
  <c r="L18" i="1"/>
  <c r="L15" i="1"/>
  <c r="L17" i="1"/>
  <c r="L13" i="1"/>
  <c r="L12" i="1"/>
  <c r="L10" i="1"/>
  <c r="L21" i="1"/>
  <c r="L11" i="1"/>
  <c r="N34" i="1"/>
  <c r="N30" i="1"/>
  <c r="N35" i="1"/>
  <c r="N36" i="1"/>
  <c r="N14" i="1"/>
  <c r="J20" i="1"/>
  <c r="J34" i="1"/>
  <c r="J30" i="1"/>
  <c r="J35" i="1"/>
  <c r="J36" i="1"/>
  <c r="J14" i="1"/>
  <c r="F34" i="1"/>
  <c r="F30" i="1"/>
  <c r="F35" i="1"/>
  <c r="F36" i="1"/>
  <c r="F14" i="1"/>
  <c r="H20" i="1"/>
  <c r="H34" i="1"/>
  <c r="H30" i="1"/>
  <c r="H35" i="1"/>
  <c r="H36" i="1"/>
  <c r="H14" i="1"/>
  <c r="H13" i="1"/>
  <c r="H18" i="1"/>
  <c r="H21" i="1"/>
  <c r="H15" i="1"/>
  <c r="H22" i="1"/>
  <c r="H16" i="1"/>
  <c r="H19" i="1"/>
  <c r="H10" i="1"/>
  <c r="H17" i="1"/>
  <c r="H12" i="1"/>
  <c r="H26" i="1"/>
  <c r="H27" i="1"/>
  <c r="H28" i="1"/>
  <c r="H24" i="1"/>
  <c r="H25" i="1"/>
  <c r="H23" i="1"/>
  <c r="H32" i="1"/>
  <c r="H31" i="1"/>
  <c r="H29" i="1"/>
  <c r="H33" i="1"/>
  <c r="O14" i="1" l="1"/>
  <c r="P35" i="1"/>
  <c r="R35" i="1" s="1"/>
  <c r="P34" i="1"/>
  <c r="R34" i="1" s="1"/>
  <c r="P36" i="1"/>
  <c r="R36" i="1" s="1"/>
  <c r="P30" i="1"/>
  <c r="R30" i="1" s="1"/>
  <c r="O34" i="1"/>
  <c r="O35" i="1"/>
  <c r="O36" i="1"/>
  <c r="O30" i="1"/>
  <c r="P14" i="1"/>
  <c r="R14" i="1" s="1"/>
  <c r="H39" i="1"/>
  <c r="J39" i="1"/>
  <c r="N39" i="1"/>
  <c r="F39" i="1" l="1"/>
  <c r="F20" i="1"/>
  <c r="N32" i="1"/>
  <c r="N31" i="1"/>
  <c r="N33" i="1"/>
  <c r="N28" i="1"/>
  <c r="N24" i="1"/>
  <c r="N29" i="1"/>
  <c r="N25" i="1"/>
  <c r="N27" i="1"/>
  <c r="N23" i="1"/>
  <c r="N26" i="1"/>
  <c r="N22" i="1"/>
  <c r="N10" i="1"/>
  <c r="N17" i="1"/>
  <c r="N16" i="1"/>
  <c r="N15" i="1"/>
  <c r="N11" i="1"/>
  <c r="N18" i="1"/>
  <c r="N13" i="1"/>
  <c r="N12" i="1"/>
  <c r="N19" i="1"/>
  <c r="N21" i="1"/>
  <c r="N20" i="1"/>
  <c r="J32" i="1"/>
  <c r="J31" i="1"/>
  <c r="J33" i="1"/>
  <c r="J28" i="1"/>
  <c r="J24" i="1"/>
  <c r="J29" i="1"/>
  <c r="J25" i="1"/>
  <c r="J27" i="1"/>
  <c r="J23" i="1"/>
  <c r="J26" i="1"/>
  <c r="J22" i="1"/>
  <c r="J10" i="1"/>
  <c r="J17" i="1"/>
  <c r="J16" i="1"/>
  <c r="J15" i="1"/>
  <c r="J11" i="1"/>
  <c r="J18" i="1"/>
  <c r="J13" i="1"/>
  <c r="J12" i="1"/>
  <c r="J19" i="1"/>
  <c r="J21" i="1"/>
  <c r="H11" i="1"/>
  <c r="F21" i="1"/>
  <c r="F19" i="1"/>
  <c r="F12" i="1"/>
  <c r="F13" i="1"/>
  <c r="F18" i="1"/>
  <c r="F11" i="1"/>
  <c r="F15" i="1"/>
  <c r="F16" i="1"/>
  <c r="F17" i="1"/>
  <c r="F10" i="1"/>
  <c r="F22" i="1"/>
  <c r="F26" i="1"/>
  <c r="F23" i="1"/>
  <c r="F27" i="1"/>
  <c r="F25" i="1"/>
  <c r="F29" i="1"/>
  <c r="F24" i="1"/>
  <c r="F28" i="1"/>
  <c r="F33" i="1"/>
  <c r="F31" i="1"/>
  <c r="F32" i="1"/>
  <c r="P33" i="1" l="1"/>
  <c r="R33" i="1" s="1"/>
  <c r="O33" i="1"/>
  <c r="P24" i="1"/>
  <c r="R24" i="1" s="1"/>
  <c r="O24" i="1"/>
  <c r="P25" i="1"/>
  <c r="R25" i="1" s="1"/>
  <c r="O25" i="1"/>
  <c r="P23" i="1"/>
  <c r="R23" i="1" s="1"/>
  <c r="O23" i="1"/>
  <c r="P22" i="1"/>
  <c r="R22" i="1" s="1"/>
  <c r="O22" i="1"/>
  <c r="P17" i="1"/>
  <c r="R17" i="1" s="1"/>
  <c r="O17" i="1"/>
  <c r="P15" i="1"/>
  <c r="R15" i="1" s="1"/>
  <c r="O15" i="1"/>
  <c r="P18" i="1"/>
  <c r="R18" i="1" s="1"/>
  <c r="O18" i="1"/>
  <c r="P12" i="1"/>
  <c r="R12" i="1" s="1"/>
  <c r="O12" i="1"/>
  <c r="P21" i="1"/>
  <c r="R21" i="1" s="1"/>
  <c r="O21" i="1"/>
  <c r="P32" i="1"/>
  <c r="R32" i="1" s="1"/>
  <c r="O32" i="1"/>
  <c r="P31" i="1"/>
  <c r="R31" i="1" s="1"/>
  <c r="O31" i="1"/>
  <c r="P28" i="1"/>
  <c r="R28" i="1" s="1"/>
  <c r="O28" i="1"/>
  <c r="P29" i="1"/>
  <c r="R29" i="1" s="1"/>
  <c r="O29" i="1"/>
  <c r="P27" i="1"/>
  <c r="R27" i="1" s="1"/>
  <c r="O27" i="1"/>
  <c r="P26" i="1"/>
  <c r="R26" i="1" s="1"/>
  <c r="O26" i="1"/>
  <c r="P10" i="1"/>
  <c r="R10" i="1" s="1"/>
  <c r="O10" i="1"/>
  <c r="P16" i="1"/>
  <c r="R16" i="1" s="1"/>
  <c r="O16" i="1"/>
  <c r="P11" i="1"/>
  <c r="R11" i="1" s="1"/>
  <c r="O11" i="1"/>
  <c r="P13" i="1"/>
  <c r="R13" i="1" s="1"/>
  <c r="O13" i="1"/>
  <c r="P19" i="1"/>
  <c r="R19" i="1" s="1"/>
  <c r="O19" i="1"/>
  <c r="P20" i="1"/>
  <c r="R20" i="1" s="1"/>
  <c r="O20" i="1"/>
  <c r="Q20" i="1" s="1"/>
  <c r="Q14" i="1"/>
  <c r="D46" i="1"/>
  <c r="Q10" i="1" l="1"/>
  <c r="Q34" i="1"/>
  <c r="Q35" i="1"/>
  <c r="Q36" i="1"/>
  <c r="Q30" i="1"/>
  <c r="P37" i="1"/>
  <c r="R37" i="1" s="1"/>
  <c r="Q19" i="1"/>
  <c r="Q13" i="1"/>
  <c r="Q11" i="1"/>
  <c r="Q16" i="1"/>
  <c r="Q26" i="1"/>
  <c r="Q27" i="1"/>
  <c r="Q29" i="1"/>
  <c r="Q28" i="1"/>
  <c r="Q31" i="1"/>
  <c r="Q32" i="1"/>
  <c r="Q21" i="1"/>
  <c r="Q12" i="1"/>
  <c r="Q18" i="1"/>
  <c r="Q15" i="1"/>
  <c r="Q17" i="1"/>
  <c r="Q22" i="1"/>
  <c r="Q23" i="1"/>
  <c r="Q25" i="1"/>
  <c r="Q24" i="1"/>
  <c r="Q33" i="1"/>
  <c r="D43" i="1"/>
  <c r="D45" i="1"/>
  <c r="D44" i="1"/>
  <c r="D47" i="1"/>
  <c r="D48" i="1" l="1"/>
</calcChain>
</file>

<file path=xl/sharedStrings.xml><?xml version="1.0" encoding="utf-8"?>
<sst xmlns="http://schemas.openxmlformats.org/spreadsheetml/2006/main" count="102" uniqueCount="73">
  <si>
    <t>SCHOOL'S NAME:</t>
  </si>
  <si>
    <t>REGION:</t>
  </si>
  <si>
    <t>DISTRICT:</t>
  </si>
  <si>
    <t>INDEX NO.</t>
  </si>
  <si>
    <t>CANDIDATES' FULL NAME</t>
  </si>
  <si>
    <t>SEX</t>
  </si>
  <si>
    <t>CLASS:</t>
  </si>
  <si>
    <t>SIMIYU</t>
  </si>
  <si>
    <t>BUSEGA</t>
  </si>
  <si>
    <t>TOTAL</t>
  </si>
  <si>
    <t>AVERAGE</t>
  </si>
  <si>
    <t>POSITION</t>
  </si>
  <si>
    <t>S/GRADE</t>
  </si>
  <si>
    <t>G/GRADE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</si>
  <si>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</si>
  <si>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</si>
  <si>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</si>
  <si>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</si>
  <si>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</si>
  <si>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</si>
  <si>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</si>
  <si>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</si>
  <si>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</si>
  <si>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</si>
  <si>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TOTAL NUMBER OF PUPILS</t>
  </si>
  <si>
    <t>NUMERACY</t>
  </si>
  <si>
    <r>
      <rPr>
        <b/>
        <sz val="24"/>
        <color theme="8"/>
        <rFont val="Sitka Heading"/>
      </rPr>
      <t xml:space="preserve">THE BETHANY  </t>
    </r>
    <r>
      <rPr>
        <b/>
        <sz val="24"/>
        <color rgb="FFFF0000"/>
        <rFont val="Sitka Heading"/>
      </rPr>
      <t xml:space="preserve">   </t>
    </r>
    <r>
      <rPr>
        <b/>
        <sz val="9"/>
        <color rgb="FFFF0000"/>
        <rFont val="Sitka Heading"/>
      </rPr>
      <t xml:space="preserve">                                                    </t>
    </r>
    <r>
      <rPr>
        <b/>
        <sz val="9"/>
        <color rgb="FF00B050"/>
        <rFont val="Sitka Heading"/>
      </rPr>
      <t xml:space="preserve">  </t>
    </r>
    <r>
      <rPr>
        <b/>
        <i/>
        <sz val="8"/>
        <color rgb="FF00B050"/>
        <rFont val="Sitka Heading"/>
      </rPr>
      <t>"WE STRIVE FOR KNOWLEDGE BUT DELIGHT IN WISDOM"</t>
    </r>
    <r>
      <rPr>
        <b/>
        <sz val="9"/>
        <color rgb="FF00B050"/>
        <rFont val="Sitka Heading"/>
      </rPr>
      <t xml:space="preserve"> KEYSTAGE ONE (TEMPLATE)</t>
    </r>
  </si>
  <si>
    <t>PRAXEDA SIMON REFRADY</t>
  </si>
  <si>
    <t>F</t>
  </si>
  <si>
    <t>BARACKA MUSSA NYANDA</t>
  </si>
  <si>
    <t>M</t>
  </si>
  <si>
    <t>SARAH DAVID GOMBANERA</t>
  </si>
  <si>
    <t>HARRISON KAJANJA MGENGELE</t>
  </si>
  <si>
    <t>PRINCE KESH MWINYI</t>
  </si>
  <si>
    <t>SYLIVIA ENGLIBERT SYLIVESTER</t>
  </si>
  <si>
    <t>RAPHAEL ELIAS KAZUKA</t>
  </si>
  <si>
    <t>GRACE EMMANUEL ELIAS</t>
  </si>
  <si>
    <t>VAILETH YONA BENEDCICTOR</t>
  </si>
  <si>
    <t>ROSE ROBERT MWITA</t>
  </si>
  <si>
    <t>RHODA SIMON FUMOLOLE</t>
  </si>
  <si>
    <t>ISACKA PAUL LAURENT</t>
  </si>
  <si>
    <t>NEIDA MARCO MWITA</t>
  </si>
  <si>
    <t>YULITHA PAULO JUMA</t>
  </si>
  <si>
    <t>VANESSA MSESE MISANA</t>
  </si>
  <si>
    <t>SALVATORY SHADRACK MAKAYA</t>
  </si>
  <si>
    <t>NANCY WAMBURA ATHUMAN</t>
  </si>
  <si>
    <t xml:space="preserve">DEBORA YAKOBO BENARD </t>
  </si>
  <si>
    <t>MICHAEL ANTONY FAUSTINE</t>
  </si>
  <si>
    <t>JOSEPH EMMANUEL NDOGOSA</t>
  </si>
  <si>
    <t>NEEMA SUSUMA PAUL</t>
  </si>
  <si>
    <t>DONARD LUCAS EDWARD</t>
  </si>
  <si>
    <t>LIGHTNESS SAKARA MARWA</t>
  </si>
  <si>
    <t>BRUNO FESTUS MAZURA</t>
  </si>
  <si>
    <t>MARIA JOSHUA PALAPALA</t>
  </si>
  <si>
    <t>HOLLO HAMIS NDISHA</t>
  </si>
  <si>
    <t>NUMR</t>
  </si>
  <si>
    <t>ABBREVIATION OF WORDS</t>
  </si>
  <si>
    <t>NUMR = NUMERACY</t>
  </si>
  <si>
    <t>WRITING</t>
  </si>
  <si>
    <t>ENVR/H CARE</t>
  </si>
  <si>
    <t>READING</t>
  </si>
  <si>
    <t>THE BETHANY SCHOOL</t>
  </si>
  <si>
    <t>E/H</t>
  </si>
  <si>
    <t>READ</t>
  </si>
  <si>
    <t xml:space="preserve"> EN/H=ENVIRONMENT AND HEATH CARE</t>
  </si>
  <si>
    <t>WR= WRITING</t>
  </si>
  <si>
    <t>RD = READING</t>
  </si>
  <si>
    <t>SPORTS &amp; ARTS</t>
  </si>
  <si>
    <t>GOODLUCK JOSEPH MAPEMBE</t>
  </si>
  <si>
    <t>S/ARTS</t>
  </si>
  <si>
    <t>WRIT</t>
  </si>
  <si>
    <t>RECEPTION CLASS ANNUAL EXAMINATION RESULTS 10/12/2021</t>
  </si>
  <si>
    <t>S/ARTS = SPORTS AND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</si>
</sst>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12"/>
      <color theme="1"/>
      <name val="Sitka Heading"/>
    </font>
    <font>
      <b/>
      <sz val="8"/>
      <color theme="0"/>
      <name val="Sitka Heading"/>
    </font>
    <font>
      <b/>
      <sz val="8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0"/>
      <color theme="1"/>
      <name val="Calisto MT"/>
      <family val="1"/>
    </font>
    <font>
      <b/>
      <sz val="12"/>
      <color theme="1"/>
      <name val="Calisto MT"/>
      <family val="1"/>
    </font>
    <font>
      <b/>
      <sz val="11"/>
      <color theme="1"/>
      <name val="Sitka Heading"/>
    </font>
    <font>
      <b/>
      <sz val="9"/>
      <color rgb="FFFF0000"/>
      <name val="Calisto MT"/>
      <family val="1"/>
    </font>
    <font>
      <b/>
      <sz val="14"/>
      <color theme="1"/>
      <name val="Calisto MT"/>
      <family val="1"/>
    </font>
    <font>
      <sz val="14"/>
      <color theme="1"/>
      <name val="Calisto MT"/>
      <family val="1"/>
    </font>
    <font>
      <b/>
      <sz val="9"/>
      <color theme="1"/>
      <name val="Calisto MT"/>
      <family val="1"/>
    </font>
    <font>
      <sz val="13"/>
      <color rgb="FFFF0000"/>
      <name val="Segoe UI Semibold"/>
      <family val="2"/>
    </font>
    <font>
      <sz val="9"/>
      <color rgb="FFFF0000"/>
      <name val="Calisto MT"/>
      <family val="1"/>
    </font>
    <font>
      <sz val="13"/>
      <color rgb="FFFF0000"/>
      <name val="Calisto MT"/>
      <family val="1"/>
    </font>
    <font>
      <b/>
      <sz val="24"/>
      <color theme="8"/>
      <name val="Sitka Heading"/>
    </font>
    <font>
      <b/>
      <sz val="9"/>
      <color rgb="FF00B050"/>
      <name val="Sitka Heading"/>
    </font>
    <font>
      <b/>
      <i/>
      <sz val="8"/>
      <color rgb="FF00B050"/>
      <name val="Sitka Heading"/>
    </font>
    <font>
      <sz val="8"/>
      <color theme="1"/>
      <name val="Arial Narrow"/>
      <family val="2"/>
    </font>
    <font>
      <sz val="8"/>
      <color theme="1"/>
      <name val="Calisto MT"/>
      <family val="1"/>
    </font>
    <font>
      <sz val="13"/>
      <name val="Segoe UI Semibold"/>
      <family val="2"/>
    </font>
    <font>
      <sz val="11"/>
      <name val="Calisto MT"/>
      <family val="1"/>
    </font>
    <font>
      <b/>
      <sz val="13"/>
      <name val="Segoe UI Semibold"/>
      <family val="2"/>
    </font>
    <font>
      <sz val="9"/>
      <color rgb="FF0070C0"/>
      <name val="Calisto MT"/>
      <family val="1"/>
    </font>
    <font>
      <sz val="9"/>
      <color theme="1"/>
      <name val="Segoe UI Semibold"/>
      <family val="2"/>
    </font>
    <font>
      <b/>
      <sz val="9"/>
      <color theme="1"/>
      <name val="Segoe UI Semibold"/>
      <family val="2"/>
    </font>
    <font>
      <sz val="12"/>
      <color rgb="FFFF0000"/>
      <name val="Segoe UI Semibold"/>
      <family val="2"/>
    </font>
    <font>
      <sz val="12"/>
      <name val="Segoe UI Semibold"/>
      <family val="2"/>
    </font>
    <font>
      <sz val="8"/>
      <color theme="1"/>
      <name val="Segoe UI Semibold"/>
      <family val="2"/>
    </font>
    <font>
      <b/>
      <sz val="10"/>
      <name val="Calisto MT"/>
      <family val="1"/>
    </font>
    <font>
      <sz val="12"/>
      <color rgb="FFFF0000"/>
      <name val="Bahnschrift Condensed"/>
      <family val="2"/>
    </font>
    <font>
      <sz val="12"/>
      <name val="Bahnschrift Condensed"/>
      <family val="2"/>
    </font>
    <font>
      <sz val="12"/>
      <color theme="1"/>
      <name val="Bahnschrift Condensed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rgb="FFFF0000"/>
      </right>
      <top style="thick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22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1" fillId="4" borderId="14" xfId="0" applyFont="1" applyFill="1" applyBorder="1" applyAlignment="1" applyProtection="1">
      <alignment horizontal="center" vertical="center"/>
    </xf>
    <xf numFmtId="0" fontId="10" fillId="4" borderId="18" xfId="0" applyFont="1" applyFill="1" applyBorder="1" applyAlignment="1" applyProtection="1">
      <alignment horizontal="center" vertical="center" wrapText="1"/>
    </xf>
    <xf numFmtId="0" fontId="12" fillId="5" borderId="24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8" fillId="0" borderId="23" xfId="0" applyFont="1" applyFill="1" applyBorder="1" applyAlignment="1" applyProtection="1">
      <alignment horizontal="center" vertical="center" wrapText="1"/>
    </xf>
    <xf numFmtId="0" fontId="20" fillId="6" borderId="0" xfId="0" applyFont="1" applyFill="1" applyProtection="1"/>
    <xf numFmtId="0" fontId="2" fillId="0" borderId="22" xfId="0" applyFont="1" applyFill="1" applyBorder="1" applyProtection="1"/>
    <xf numFmtId="0" fontId="21" fillId="6" borderId="24" xfId="0" applyFont="1" applyFill="1" applyBorder="1" applyAlignment="1" applyProtection="1">
      <alignment vertical="center" wrapText="1"/>
    </xf>
    <xf numFmtId="0" fontId="21" fillId="6" borderId="25" xfId="0" applyFont="1" applyFill="1" applyBorder="1" applyAlignment="1" applyProtection="1">
      <alignment vertical="center" wrapText="1"/>
    </xf>
    <xf numFmtId="0" fontId="21" fillId="6" borderId="26" xfId="0" applyFont="1" applyFill="1" applyBorder="1" applyAlignment="1" applyProtection="1">
      <alignment vertical="center" wrapText="1"/>
    </xf>
    <xf numFmtId="0" fontId="20" fillId="6" borderId="42" xfId="0" applyFont="1" applyFill="1" applyBorder="1" applyProtection="1"/>
    <xf numFmtId="0" fontId="20" fillId="6" borderId="12" xfId="0" applyFont="1" applyFill="1" applyBorder="1" applyProtection="1"/>
    <xf numFmtId="0" fontId="2" fillId="0" borderId="0" xfId="0" applyFont="1" applyFill="1" applyBorder="1" applyProtection="1"/>
    <xf numFmtId="0" fontId="20" fillId="6" borderId="0" xfId="0" applyFont="1" applyFill="1" applyBorder="1" applyProtection="1"/>
    <xf numFmtId="0" fontId="2" fillId="6" borderId="22" xfId="0" applyFont="1" applyFill="1" applyBorder="1" applyProtection="1"/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Fill="1" applyBorder="1" applyProtection="1"/>
    <xf numFmtId="0" fontId="2" fillId="0" borderId="49" xfId="0" applyFont="1" applyFill="1" applyBorder="1" applyProtection="1"/>
    <xf numFmtId="1" fontId="26" fillId="0" borderId="50" xfId="0" applyNumberFormat="1" applyFont="1" applyFill="1" applyBorder="1" applyProtection="1"/>
    <xf numFmtId="0" fontId="2" fillId="0" borderId="51" xfId="0" applyFont="1" applyFill="1" applyBorder="1" applyProtection="1"/>
    <xf numFmtId="0" fontId="27" fillId="0" borderId="26" xfId="0" applyFont="1" applyFill="1" applyBorder="1" applyAlignment="1" applyProtection="1">
      <alignment horizontal="center"/>
    </xf>
    <xf numFmtId="0" fontId="2" fillId="0" borderId="5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164" fontId="28" fillId="0" borderId="2" xfId="0" applyNumberFormat="1" applyFont="1" applyFill="1" applyBorder="1" applyAlignment="1" applyProtection="1">
      <alignment horizontal="center"/>
    </xf>
    <xf numFmtId="0" fontId="28" fillId="0" borderId="2" xfId="0" applyFont="1" applyFill="1" applyBorder="1" applyAlignment="1" applyProtection="1">
      <alignment horizontal="center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30" fillId="0" borderId="26" xfId="0" applyFont="1" applyFill="1" applyBorder="1" applyAlignment="1" applyProtection="1">
      <alignment horizontal="center"/>
    </xf>
    <xf numFmtId="0" fontId="31" fillId="0" borderId="45" xfId="0" applyFont="1" applyFill="1" applyBorder="1" applyAlignment="1" applyProtection="1">
      <alignment horizontal="center"/>
    </xf>
    <xf numFmtId="0" fontId="31" fillId="0" borderId="46" xfId="0" applyFont="1" applyFill="1" applyBorder="1" applyAlignment="1" applyProtection="1">
      <alignment horizontal="center"/>
    </xf>
    <xf numFmtId="0" fontId="31" fillId="0" borderId="44" xfId="0" applyFont="1" applyFill="1" applyBorder="1" applyAlignment="1" applyProtection="1">
      <alignment horizontal="center"/>
    </xf>
    <xf numFmtId="0" fontId="28" fillId="0" borderId="2" xfId="0" applyFont="1" applyFill="1" applyBorder="1" applyProtection="1"/>
    <xf numFmtId="0" fontId="35" fillId="0" borderId="13" xfId="0" applyFont="1" applyFill="1" applyBorder="1" applyAlignment="1" applyProtection="1">
      <alignment horizontal="center"/>
    </xf>
    <xf numFmtId="0" fontId="36" fillId="0" borderId="13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37" fillId="0" borderId="8" xfId="0" applyFont="1" applyBorder="1" applyAlignment="1" applyProtection="1">
      <alignment horizontal="center"/>
      <protection locked="0"/>
    </xf>
    <xf numFmtId="0" fontId="37" fillId="0" borderId="2" xfId="0" applyFont="1" applyBorder="1" applyAlignment="1" applyProtection="1">
      <alignment horizontal="center"/>
      <protection locked="0"/>
    </xf>
    <xf numFmtId="0" fontId="20" fillId="0" borderId="26" xfId="0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/>
      <protection locked="0"/>
    </xf>
    <xf numFmtId="0" fontId="30" fillId="0" borderId="0" xfId="0" applyFont="1" applyFill="1" applyProtection="1"/>
    <xf numFmtId="0" fontId="20" fillId="0" borderId="0" xfId="0" applyFont="1" applyFill="1" applyProtection="1"/>
    <xf numFmtId="0" fontId="40" fillId="0" borderId="0" xfId="0" applyFont="1" applyFill="1" applyProtection="1"/>
    <xf numFmtId="0" fontId="6" fillId="0" borderId="40" xfId="0" applyFont="1" applyBorder="1" applyAlignment="1">
      <alignment horizontal="center"/>
    </xf>
    <xf numFmtId="0" fontId="29" fillId="0" borderId="13" xfId="0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</xf>
    <xf numFmtId="0" fontId="29" fillId="0" borderId="0" xfId="0" applyFont="1" applyAlignment="1" applyProtection="1">
      <alignment horizontal="center"/>
      <protection locked="0"/>
    </xf>
    <xf numFmtId="0" fontId="37" fillId="3" borderId="2" xfId="0" applyFont="1" applyFill="1" applyBorder="1" applyAlignment="1" applyProtection="1">
      <alignment horizontal="center"/>
      <protection locked="0"/>
    </xf>
    <xf numFmtId="0" fontId="40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30" fillId="0" borderId="25" xfId="0" applyFont="1" applyFill="1" applyBorder="1" applyAlignment="1" applyProtection="1">
      <alignment horizontal="center"/>
    </xf>
    <xf numFmtId="0" fontId="20" fillId="0" borderId="25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8" fillId="0" borderId="5" xfId="0" applyFont="1" applyFill="1" applyBorder="1" applyAlignment="1" applyProtection="1">
      <alignment horizontal="center"/>
    </xf>
    <xf numFmtId="0" fontId="29" fillId="0" borderId="54" xfId="0" applyFont="1" applyBorder="1" applyAlignment="1" applyProtection="1">
      <alignment horizontal="center"/>
      <protection locked="0"/>
    </xf>
    <xf numFmtId="0" fontId="37" fillId="0" borderId="54" xfId="0" applyFont="1" applyBorder="1" applyAlignment="1" applyProtection="1">
      <alignment horizontal="center"/>
      <protection locked="0"/>
    </xf>
    <xf numFmtId="0" fontId="37" fillId="3" borderId="54" xfId="0" applyFont="1" applyFill="1" applyBorder="1" applyAlignment="1" applyProtection="1">
      <alignment horizontal="center"/>
      <protection locked="0"/>
    </xf>
    <xf numFmtId="0" fontId="39" fillId="0" borderId="54" xfId="0" applyFont="1" applyBorder="1" applyAlignment="1" applyProtection="1">
      <alignment horizontal="center"/>
      <protection locked="0"/>
    </xf>
    <xf numFmtId="0" fontId="29" fillId="0" borderId="42" xfId="0" applyFont="1" applyBorder="1" applyAlignment="1" applyProtection="1">
      <alignment horizontal="center"/>
      <protection locked="0"/>
    </xf>
    <xf numFmtId="0" fontId="2" fillId="0" borderId="42" xfId="0" applyFont="1" applyFill="1" applyBorder="1" applyAlignment="1" applyProtection="1">
      <alignment horizontal="center"/>
    </xf>
    <xf numFmtId="0" fontId="2" fillId="0" borderId="54" xfId="0" applyFont="1" applyFill="1" applyBorder="1" applyAlignment="1" applyProtection="1">
      <alignment horizontal="center"/>
    </xf>
    <xf numFmtId="164" fontId="28" fillId="0" borderId="54" xfId="0" applyNumberFormat="1" applyFont="1" applyFill="1" applyBorder="1" applyAlignment="1" applyProtection="1">
      <alignment horizontal="center"/>
    </xf>
    <xf numFmtId="0" fontId="21" fillId="6" borderId="2" xfId="0" applyFont="1" applyFill="1" applyBorder="1" applyAlignment="1" applyProtection="1">
      <alignment vertical="center" wrapText="1"/>
    </xf>
    <xf numFmtId="0" fontId="38" fillId="0" borderId="2" xfId="0" applyFont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38" fillId="0" borderId="54" xfId="0" applyFont="1" applyBorder="1" applyAlignment="1" applyProtection="1">
      <alignment horizontal="center"/>
      <protection locked="0"/>
    </xf>
    <xf numFmtId="0" fontId="41" fillId="0" borderId="2" xfId="0" applyFont="1" applyFill="1" applyBorder="1" applyAlignment="1" applyProtection="1">
      <alignment horizontal="center"/>
    </xf>
    <xf numFmtId="0" fontId="42" fillId="0" borderId="2" xfId="0" applyFont="1" applyFill="1" applyBorder="1" applyAlignment="1" applyProtection="1">
      <alignment horizontal="center"/>
    </xf>
    <xf numFmtId="0" fontId="43" fillId="0" borderId="2" xfId="0" applyFont="1" applyFill="1" applyBorder="1" applyAlignment="1" applyProtection="1">
      <alignment horizontal="center"/>
    </xf>
    <xf numFmtId="0" fontId="44" fillId="0" borderId="2" xfId="0" applyFont="1" applyFill="1" applyBorder="1" applyAlignment="1" applyProtection="1">
      <alignment horizontal="center"/>
    </xf>
    <xf numFmtId="0" fontId="45" fillId="0" borderId="2" xfId="0" applyFont="1" applyFill="1" applyBorder="1" applyAlignment="1" applyProtection="1">
      <alignment horizontal="center"/>
    </xf>
    <xf numFmtId="0" fontId="46" fillId="0" borderId="8" xfId="0" applyFont="1" applyBorder="1" applyAlignment="1" applyProtection="1">
      <alignment horizontal="center"/>
    </xf>
    <xf numFmtId="0" fontId="15" fillId="0" borderId="29" xfId="0" applyFont="1" applyFill="1" applyBorder="1" applyAlignment="1" applyProtection="1">
      <alignment vertical="center"/>
    </xf>
    <xf numFmtId="0" fontId="15" fillId="0" borderId="39" xfId="0" applyFont="1" applyFill="1" applyBorder="1" applyAlignment="1" applyProtection="1">
      <alignment horizontal="center" vertical="center"/>
    </xf>
    <xf numFmtId="0" fontId="19" fillId="0" borderId="57" xfId="0" applyFont="1" applyFill="1" applyBorder="1" applyAlignment="1" applyProtection="1">
      <alignment horizontal="center" vertical="center"/>
    </xf>
    <xf numFmtId="0" fontId="19" fillId="0" borderId="58" xfId="0" applyFont="1" applyFill="1" applyBorder="1" applyAlignment="1" applyProtection="1">
      <alignment horizontal="center" vertical="center"/>
    </xf>
    <xf numFmtId="0" fontId="19" fillId="0" borderId="59" xfId="0" applyFont="1" applyFill="1" applyBorder="1" applyAlignment="1" applyProtection="1">
      <alignment horizontal="center" vertical="center"/>
    </xf>
    <xf numFmtId="0" fontId="40" fillId="0" borderId="0" xfId="0" applyFont="1" applyFill="1" applyAlignment="1" applyProtection="1">
      <alignment horizontal="left"/>
    </xf>
    <xf numFmtId="0" fontId="22" fillId="0" borderId="48" xfId="0" applyFont="1" applyFill="1" applyBorder="1" applyAlignment="1" applyProtection="1">
      <alignment horizontal="center" textRotation="90"/>
    </xf>
    <xf numFmtId="0" fontId="22" fillId="0" borderId="47" xfId="0" applyFont="1" applyFill="1" applyBorder="1" applyAlignment="1" applyProtection="1">
      <alignment horizontal="center" textRotation="90"/>
    </xf>
    <xf numFmtId="0" fontId="23" fillId="0" borderId="12" xfId="0" applyFont="1" applyFill="1" applyBorder="1" applyAlignment="1" applyProtection="1">
      <alignment horizontal="center" textRotation="90"/>
    </xf>
    <xf numFmtId="0" fontId="23" fillId="0" borderId="6" xfId="0" applyFont="1" applyFill="1" applyBorder="1" applyAlignment="1" applyProtection="1">
      <alignment horizontal="center" textRotation="90"/>
    </xf>
    <xf numFmtId="0" fontId="15" fillId="0" borderId="37" xfId="0" applyFont="1" applyFill="1" applyBorder="1" applyAlignment="1" applyProtection="1">
      <alignment horizontal="center" vertical="center"/>
    </xf>
    <xf numFmtId="0" fontId="15" fillId="0" borderId="38" xfId="0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23" fillId="0" borderId="41" xfId="0" applyFont="1" applyFill="1" applyBorder="1" applyAlignment="1" applyProtection="1">
      <alignment horizontal="center" textRotation="90"/>
    </xf>
    <xf numFmtId="0" fontId="23" fillId="0" borderId="40" xfId="0" applyFont="1" applyFill="1" applyBorder="1" applyAlignment="1" applyProtection="1">
      <alignment horizontal="center" textRotation="90"/>
    </xf>
    <xf numFmtId="0" fontId="13" fillId="0" borderId="2" xfId="0" applyFont="1" applyBorder="1" applyAlignment="1" applyProtection="1">
      <alignment horizontal="center" textRotation="90"/>
    </xf>
    <xf numFmtId="0" fontId="13" fillId="0" borderId="4" xfId="0" applyFont="1" applyBorder="1" applyAlignment="1" applyProtection="1">
      <alignment horizontal="center" textRotation="90"/>
    </xf>
    <xf numFmtId="0" fontId="24" fillId="0" borderId="2" xfId="0" applyFont="1" applyBorder="1" applyAlignment="1" applyProtection="1">
      <alignment horizontal="center" textRotation="90"/>
    </xf>
    <xf numFmtId="0" fontId="24" fillId="0" borderId="4" xfId="0" applyFont="1" applyBorder="1" applyAlignment="1" applyProtection="1">
      <alignment horizontal="center" textRotation="90"/>
    </xf>
    <xf numFmtId="0" fontId="13" fillId="0" borderId="54" xfId="0" applyFont="1" applyBorder="1" applyAlignment="1" applyProtection="1">
      <alignment horizontal="center" textRotation="90"/>
    </xf>
    <xf numFmtId="0" fontId="13" fillId="0" borderId="55" xfId="0" applyFont="1" applyBorder="1" applyAlignment="1" applyProtection="1">
      <alignment horizontal="center" textRotation="90"/>
    </xf>
    <xf numFmtId="0" fontId="13" fillId="0" borderId="13" xfId="0" applyFont="1" applyBorder="1" applyAlignment="1" applyProtection="1">
      <alignment horizontal="center" textRotation="90"/>
    </xf>
    <xf numFmtId="0" fontId="13" fillId="0" borderId="12" xfId="0" applyFont="1" applyBorder="1" applyAlignment="1" applyProtection="1">
      <alignment horizontal="center" textRotation="90"/>
    </xf>
    <xf numFmtId="0" fontId="13" fillId="0" borderId="6" xfId="0" applyFont="1" applyBorder="1" applyAlignment="1" applyProtection="1">
      <alignment horizontal="center" textRotation="90"/>
    </xf>
    <xf numFmtId="0" fontId="25" fillId="0" borderId="0" xfId="0" applyFont="1" applyFill="1" applyAlignment="1" applyProtection="1">
      <alignment horizontal="center"/>
    </xf>
    <xf numFmtId="0" fontId="7" fillId="0" borderId="15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right" vertical="center"/>
    </xf>
    <xf numFmtId="0" fontId="13" fillId="0" borderId="15" xfId="0" applyFont="1" applyBorder="1" applyAlignment="1" applyProtection="1">
      <alignment horizontal="center" textRotation="90"/>
    </xf>
    <xf numFmtId="0" fontId="13" fillId="0" borderId="19" xfId="0" applyFont="1" applyBorder="1" applyAlignment="1" applyProtection="1">
      <alignment horizontal="center" textRotation="90"/>
    </xf>
    <xf numFmtId="0" fontId="24" fillId="0" borderId="13" xfId="0" applyFont="1" applyBorder="1" applyAlignment="1" applyProtection="1">
      <alignment horizontal="center" textRotation="90"/>
    </xf>
    <xf numFmtId="0" fontId="24" fillId="0" borderId="12" xfId="0" applyFont="1" applyBorder="1" applyAlignment="1" applyProtection="1">
      <alignment horizontal="center" textRotation="90"/>
    </xf>
    <xf numFmtId="0" fontId="24" fillId="0" borderId="21" xfId="0" applyFont="1" applyBorder="1" applyAlignment="1" applyProtection="1">
      <alignment horizontal="center" textRotation="90"/>
    </xf>
    <xf numFmtId="0" fontId="9" fillId="5" borderId="16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5" borderId="27" xfId="0" applyFont="1" applyFill="1" applyBorder="1" applyAlignment="1" applyProtection="1">
      <alignment horizontal="center"/>
    </xf>
    <xf numFmtId="0" fontId="9" fillId="5" borderId="28" xfId="0" applyFont="1" applyFill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 textRotation="90"/>
    </xf>
    <xf numFmtId="0" fontId="13" fillId="0" borderId="53" xfId="0" applyFont="1" applyBorder="1" applyAlignment="1" applyProtection="1">
      <alignment horizontal="center" textRotation="90"/>
    </xf>
    <xf numFmtId="0" fontId="13" fillId="0" borderId="9" xfId="0" applyFont="1" applyBorder="1" applyAlignment="1" applyProtection="1">
      <alignment horizontal="center" textRotation="90"/>
    </xf>
    <xf numFmtId="0" fontId="13" fillId="0" borderId="10" xfId="0" applyFont="1" applyBorder="1" applyAlignment="1" applyProtection="1">
      <alignment horizontal="center" textRotation="90"/>
    </xf>
    <xf numFmtId="0" fontId="13" fillId="0" borderId="20" xfId="0" applyFont="1" applyBorder="1" applyAlignment="1" applyProtection="1">
      <alignment horizontal="center" textRotation="90"/>
    </xf>
    <xf numFmtId="0" fontId="2" fillId="0" borderId="2" xfId="0" applyFont="1" applyFill="1" applyBorder="1" applyAlignment="1" applyProtection="1">
      <alignment horizontal="center" textRotation="90"/>
    </xf>
    <xf numFmtId="0" fontId="17" fillId="3" borderId="29" xfId="0" applyFon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3" borderId="32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33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center" vertical="center" wrapText="1"/>
    </xf>
    <xf numFmtId="0" fontId="8" fillId="3" borderId="35" xfId="0" applyFont="1" applyFill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12" fillId="0" borderId="56" xfId="0" applyFont="1" applyFill="1" applyBorder="1" applyAlignment="1" applyProtection="1">
      <alignment horizontal="center" vertical="center" wrapText="1"/>
    </xf>
    <xf numFmtId="0" fontId="14" fillId="0" borderId="56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textRotation="90"/>
    </xf>
    <xf numFmtId="0" fontId="23" fillId="0" borderId="10" xfId="0" applyFont="1" applyFill="1" applyBorder="1" applyAlignment="1" applyProtection="1">
      <alignment horizontal="center" textRotation="90"/>
    </xf>
    <xf numFmtId="0" fontId="23" fillId="0" borderId="43" xfId="0" applyFont="1" applyFill="1" applyBorder="1" applyAlignment="1" applyProtection="1">
      <alignment horizontal="center" textRotation="90"/>
    </xf>
    <xf numFmtId="0" fontId="47" fillId="0" borderId="2" xfId="0" applyFont="1" applyBorder="1"/>
    <xf numFmtId="0" fontId="47" fillId="0" borderId="0" xfId="0" applyFont="1"/>
    <xf numFmtId="0" fontId="48" fillId="0" borderId="2" xfId="0" applyFont="1" applyBorder="1"/>
    <xf numFmtId="0" fontId="49" fillId="0" borderId="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>
                <a:solidFill>
                  <a:srgbClr val="FF0000"/>
                </a:solidFill>
                <a:latin typeface="Arial Narrow" pitchFamily="34" charset="0"/>
              </a:rPr>
              <a:t>SUMMARY</a:t>
            </a:r>
            <a:r>
              <a:rPr lang="en-US" baseline="0">
                <a:solidFill>
                  <a:srgbClr val="FF0000"/>
                </a:solidFill>
                <a:latin typeface="Arial Narrow" pitchFamily="34" charset="0"/>
              </a:rPr>
              <a:t> OF RESULTS DECEMBER 2021</a:t>
            </a:r>
            <a:endParaRPr lang="en-US">
              <a:solidFill>
                <a:srgbClr val="FF0000"/>
              </a:solidFill>
              <a:latin typeface="Arial Narrow" pitchFamily="34" charset="0"/>
            </a:endParaRPr>
          </a:p>
        </c:rich>
      </c:tx>
      <c:layout>
        <c:manualLayout>
          <c:xMode val="edge"/>
          <c:yMode val="edge"/>
          <c:x val="0.33421976218758093"/>
          <c:y val="5.899703187635959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'S1'!$C$38:$D$38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'S1'!$E$37:$N$37</c:f>
              <c:strCache>
                <c:ptCount val="9"/>
                <c:pt idx="0">
                  <c:v>NUMR</c:v>
                </c:pt>
                <c:pt idx="2">
                  <c:v>WRIT</c:v>
                </c:pt>
                <c:pt idx="4">
                  <c:v>E/H</c:v>
                </c:pt>
                <c:pt idx="6">
                  <c:v>S/ARTS</c:v>
                </c:pt>
                <c:pt idx="8">
                  <c:v>READ</c:v>
                </c:pt>
              </c:strCache>
            </c:strRef>
          </c:cat>
          <c:val>
            <c:numRef>
              <c:f>'S1'!$E$38:$N$38</c:f>
              <c:numCache>
                <c:formatCode>General</c:formatCode>
                <c:ptCount val="10"/>
                <c:pt idx="0">
                  <c:v>5</c:v>
                </c:pt>
                <c:pt idx="2">
                  <c:v>1</c:v>
                </c:pt>
                <c:pt idx="4">
                  <c:v>3</c:v>
                </c:pt>
                <c:pt idx="6">
                  <c:v>4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strRef>
              <c:f>'S1'!$C$39:$D$39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'S1'!$E$37:$N$37</c:f>
              <c:strCache>
                <c:ptCount val="9"/>
                <c:pt idx="0">
                  <c:v>NUMR</c:v>
                </c:pt>
                <c:pt idx="2">
                  <c:v>WRIT</c:v>
                </c:pt>
                <c:pt idx="4">
                  <c:v>E/H</c:v>
                </c:pt>
                <c:pt idx="6">
                  <c:v>S/ARTS</c:v>
                </c:pt>
                <c:pt idx="8">
                  <c:v>READ</c:v>
                </c:pt>
              </c:strCache>
            </c:strRef>
          </c:cat>
          <c:val>
            <c:numRef>
              <c:f>'S1'!$E$39:$N$39</c:f>
              <c:numCache>
                <c:formatCode>General</c:formatCode>
                <c:ptCount val="10"/>
                <c:pt idx="0" formatCode="0.0">
                  <c:v>62.370370370370374</c:v>
                </c:pt>
                <c:pt idx="1">
                  <c:v>0</c:v>
                </c:pt>
                <c:pt idx="2" formatCode="0.0">
                  <c:v>77.777777777777771</c:v>
                </c:pt>
                <c:pt idx="3">
                  <c:v>0</c:v>
                </c:pt>
                <c:pt idx="4" formatCode="0.0">
                  <c:v>75.925925925925924</c:v>
                </c:pt>
                <c:pt idx="5">
                  <c:v>0</c:v>
                </c:pt>
                <c:pt idx="6">
                  <c:v>69.259259259259252</c:v>
                </c:pt>
                <c:pt idx="8" formatCode="0.0">
                  <c:v>77.296296296296291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849216"/>
        <c:axId val="191850752"/>
      </c:barChart>
      <c:catAx>
        <c:axId val="1918492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1850752"/>
        <c:crosses val="autoZero"/>
        <c:auto val="1"/>
        <c:lblAlgn val="ctr"/>
        <c:lblOffset val="100"/>
        <c:noMultiLvlLbl val="0"/>
      </c:catAx>
      <c:valAx>
        <c:axId val="191850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SUBJECT AVERAGE</a:t>
                </a:r>
              </a:p>
            </c:rich>
          </c:tx>
          <c:layout>
            <c:manualLayout>
              <c:xMode val="edge"/>
              <c:yMode val="edge"/>
              <c:x val="2.3136795400574922E-2"/>
              <c:y val="0.322751856935449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91849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1914525</xdr:colOff>
      <xdr:row>48</xdr:row>
      <xdr:rowOff>152400</xdr:rowOff>
    </xdr:from>
    <xdr:to>
      <xdr:col>19</xdr:col>
      <xdr:colOff>266700</xdr:colOff>
      <xdr:row>61</xdr:row>
      <xdr:rowOff>66676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X360"/>
  <sheetViews>
    <sheetView tabSelected="1" showWhiteSpace="0" view="pageLayout" workbookViewId="0">
      <selection activeCell="G13" sqref="G13"/>
    </sheetView>
  </sheetViews>
  <sheetFormatPr defaultRowHeight="12.95" customHeight="1" x14ac:dyDescent="0.2"/>
  <cols>
    <col min="1" max="1" width="3.140625" style="7" customWidth="1"/>
    <col min="2" max="2" width="6.85546875" style="1" customWidth="1"/>
    <col min="3" max="3" width="34" style="2" customWidth="1"/>
    <col min="4" max="4" width="4.5703125" style="3" customWidth="1"/>
    <col min="5" max="5" width="6.5703125" style="2" customWidth="1"/>
    <col min="6" max="6" width="3.85546875" style="2" customWidth="1"/>
    <col min="7" max="7" width="6" style="2" customWidth="1"/>
    <col min="8" max="8" width="3.42578125" style="2" customWidth="1"/>
    <col min="9" max="9" width="5" style="2" customWidth="1"/>
    <col min="10" max="10" width="4" style="2" customWidth="1"/>
    <col min="11" max="11" width="5.28515625" style="2" customWidth="1"/>
    <col min="12" max="12" width="3" style="2" customWidth="1"/>
    <col min="13" max="13" width="6.140625" style="2" customWidth="1"/>
    <col min="14" max="14" width="3.85546875" style="2" customWidth="1"/>
    <col min="15" max="15" width="5.5703125" style="5" customWidth="1"/>
    <col min="16" max="16" width="6" style="5" customWidth="1"/>
    <col min="17" max="17" width="5.140625" style="5" bestFit="1" customWidth="1"/>
    <col min="18" max="18" width="5.85546875" style="5" customWidth="1"/>
    <col min="19" max="20" width="5.42578125" style="5" customWidth="1"/>
    <col min="21" max="50" width="9.140625" style="5"/>
    <col min="51" max="16384" width="9.140625" style="4"/>
  </cols>
  <sheetData>
    <row r="1" spans="1:50" ht="14.25" customHeight="1" thickTop="1" thickBot="1" x14ac:dyDescent="0.25">
      <c r="B1" s="133" t="s">
        <v>26</v>
      </c>
      <c r="C1" s="134"/>
      <c r="D1" s="135"/>
      <c r="E1" s="142" t="s">
        <v>0</v>
      </c>
      <c r="F1" s="143"/>
      <c r="G1" s="144"/>
      <c r="H1" s="88"/>
      <c r="I1" s="145" t="s">
        <v>61</v>
      </c>
      <c r="J1" s="146"/>
      <c r="K1" s="146"/>
      <c r="L1" s="146"/>
      <c r="M1" s="146"/>
      <c r="N1" s="146"/>
      <c r="O1" s="146"/>
      <c r="P1" s="146"/>
      <c r="Q1" s="146"/>
      <c r="R1" s="21"/>
    </row>
    <row r="2" spans="1:50" ht="12.75" customHeight="1" thickBot="1" x14ac:dyDescent="0.25">
      <c r="B2" s="136"/>
      <c r="C2" s="137"/>
      <c r="D2" s="138"/>
      <c r="E2" s="115" t="s">
        <v>6</v>
      </c>
      <c r="F2" s="116"/>
      <c r="G2" s="117"/>
      <c r="H2" s="90" t="s">
        <v>71</v>
      </c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50" ht="12.75" customHeight="1" thickBot="1" x14ac:dyDescent="0.25">
      <c r="B3" s="136"/>
      <c r="C3" s="137"/>
      <c r="D3" s="138"/>
      <c r="E3" s="115" t="s">
        <v>1</v>
      </c>
      <c r="F3" s="116"/>
      <c r="G3" s="117"/>
      <c r="H3" s="89"/>
      <c r="I3" s="98" t="s">
        <v>7</v>
      </c>
      <c r="J3" s="98"/>
      <c r="K3" s="98"/>
      <c r="L3" s="98"/>
      <c r="M3" s="98"/>
      <c r="N3" s="98"/>
      <c r="O3" s="98"/>
      <c r="P3" s="98"/>
      <c r="Q3" s="98"/>
      <c r="R3" s="99"/>
    </row>
    <row r="4" spans="1:50" ht="13.5" customHeight="1" thickTop="1" thickBot="1" x14ac:dyDescent="0.25">
      <c r="B4" s="136"/>
      <c r="C4" s="137"/>
      <c r="D4" s="138"/>
      <c r="E4" s="115" t="s">
        <v>2</v>
      </c>
      <c r="F4" s="116"/>
      <c r="G4" s="117"/>
      <c r="H4" s="100" t="s">
        <v>8</v>
      </c>
      <c r="I4" s="101"/>
      <c r="J4" s="101"/>
      <c r="K4" s="101"/>
      <c r="L4" s="101"/>
      <c r="M4" s="101"/>
      <c r="N4" s="101"/>
      <c r="O4" s="101"/>
      <c r="P4" s="101"/>
      <c r="Q4" s="101"/>
      <c r="R4" s="102"/>
    </row>
    <row r="5" spans="1:50" s="6" customFormat="1" ht="3" hidden="1" customHeight="1" thickTop="1" thickBot="1" x14ac:dyDescent="0.4">
      <c r="A5" s="7"/>
      <c r="B5" s="136"/>
      <c r="C5" s="137"/>
      <c r="D5" s="138"/>
      <c r="E5" s="123"/>
      <c r="F5" s="124"/>
      <c r="G5" s="124"/>
      <c r="H5" s="125"/>
      <c r="I5" s="125"/>
      <c r="J5" s="125"/>
      <c r="K5" s="125"/>
      <c r="L5" s="125"/>
      <c r="M5" s="125"/>
      <c r="N5" s="126"/>
      <c r="O5" s="20"/>
      <c r="P5" s="20"/>
      <c r="Q5" s="28"/>
      <c r="R5" s="2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15" customHeight="1" thickTop="1" x14ac:dyDescent="0.2">
      <c r="B6" s="136"/>
      <c r="C6" s="137"/>
      <c r="D6" s="138"/>
      <c r="E6" s="118" t="s">
        <v>25</v>
      </c>
      <c r="F6" s="120" t="s">
        <v>12</v>
      </c>
      <c r="G6" s="105" t="s">
        <v>58</v>
      </c>
      <c r="H6" s="105" t="s">
        <v>12</v>
      </c>
      <c r="I6" s="107" t="s">
        <v>59</v>
      </c>
      <c r="J6" s="127" t="s">
        <v>12</v>
      </c>
      <c r="K6" s="111" t="s">
        <v>67</v>
      </c>
      <c r="L6" s="129" t="s">
        <v>12</v>
      </c>
      <c r="M6" s="109" t="s">
        <v>60</v>
      </c>
      <c r="N6" s="129" t="s">
        <v>12</v>
      </c>
      <c r="O6" s="103" t="s">
        <v>9</v>
      </c>
      <c r="P6" s="96" t="s">
        <v>10</v>
      </c>
      <c r="Q6" s="147" t="s">
        <v>11</v>
      </c>
      <c r="R6" s="94" t="s">
        <v>13</v>
      </c>
      <c r="AW6" s="4"/>
      <c r="AX6" s="4"/>
    </row>
    <row r="7" spans="1:50" ht="12.75" customHeight="1" thickBot="1" x14ac:dyDescent="0.25">
      <c r="B7" s="139"/>
      <c r="C7" s="140"/>
      <c r="D7" s="141"/>
      <c r="E7" s="118"/>
      <c r="F7" s="121"/>
      <c r="G7" s="105"/>
      <c r="H7" s="105"/>
      <c r="I7" s="107"/>
      <c r="J7" s="127"/>
      <c r="K7" s="112"/>
      <c r="L7" s="130"/>
      <c r="M7" s="109"/>
      <c r="N7" s="130"/>
      <c r="O7" s="103"/>
      <c r="P7" s="96"/>
      <c r="Q7" s="148"/>
      <c r="R7" s="95"/>
      <c r="AW7" s="4"/>
      <c r="AX7" s="4"/>
    </row>
    <row r="8" spans="1:50" ht="54.75" customHeight="1" thickBot="1" x14ac:dyDescent="0.25">
      <c r="B8" s="19" t="s">
        <v>3</v>
      </c>
      <c r="C8" s="15" t="s">
        <v>4</v>
      </c>
      <c r="D8" s="16" t="s">
        <v>5</v>
      </c>
      <c r="E8" s="119"/>
      <c r="F8" s="122"/>
      <c r="G8" s="106"/>
      <c r="H8" s="106"/>
      <c r="I8" s="108"/>
      <c r="J8" s="128"/>
      <c r="K8" s="113"/>
      <c r="L8" s="131"/>
      <c r="M8" s="110"/>
      <c r="N8" s="131"/>
      <c r="O8" s="104"/>
      <c r="P8" s="97"/>
      <c r="Q8" s="149"/>
      <c r="R8" s="95"/>
      <c r="AW8" s="4"/>
      <c r="AX8" s="4"/>
    </row>
    <row r="9" spans="1:50" ht="8.25" hidden="1" customHeight="1" thickTop="1" thickBot="1" x14ac:dyDescent="0.25">
      <c r="A9" s="8"/>
      <c r="B9" s="17"/>
      <c r="C9" s="22"/>
      <c r="D9" s="23"/>
      <c r="E9" s="23"/>
      <c r="F9" s="23"/>
      <c r="G9" s="23"/>
      <c r="H9" s="23"/>
      <c r="I9" s="23"/>
      <c r="J9" s="23"/>
      <c r="K9" s="78"/>
      <c r="L9" s="78"/>
      <c r="M9" s="23"/>
      <c r="N9" s="24"/>
      <c r="O9" s="25"/>
      <c r="P9" s="26"/>
      <c r="Q9" s="28"/>
      <c r="R9" s="29"/>
      <c r="AW9" s="4"/>
      <c r="AX9" s="4"/>
    </row>
    <row r="10" spans="1:50" ht="18.75" customHeight="1" thickTop="1" thickBot="1" x14ac:dyDescent="0.4">
      <c r="A10" s="9"/>
      <c r="B10" s="30">
        <v>1</v>
      </c>
      <c r="C10" s="150" t="s">
        <v>39</v>
      </c>
      <c r="D10" s="41" t="s">
        <v>28</v>
      </c>
      <c r="E10" s="42">
        <v>96</v>
      </c>
      <c r="F10" s="43" t="str">
        <f t="shared" ref="F10:F20" si="0">IF(E10&gt;=81,"A",IF(E10&gt;=61,"B",IF(E10&gt;=41,"C",IF(E10&gt;=21,"D",IF(E10&gt;=0,"E",)))))</f>
        <v>A</v>
      </c>
      <c r="G10" s="42">
        <v>96</v>
      </c>
      <c r="H10" s="43" t="str">
        <f t="shared" ref="H10:H36" si="1">IF(G10&gt;=81,"A",IF(G10&gt;=61,"B",IF(G10&gt;=41,"C",IF(G10&gt;=21,"D",IF(G10&gt;=0,"E",)))))</f>
        <v>A</v>
      </c>
      <c r="I10" s="42">
        <v>100</v>
      </c>
      <c r="J10" s="65" t="str">
        <f t="shared" ref="J10:J36" si="2">IF(I10&gt;=81,"A",IF(I10&gt;=61,"B",IF(I10&gt;=41,"C",IF(I10&gt;=21,"D",IF(I10&gt;=0,"E",)))))</f>
        <v>A</v>
      </c>
      <c r="K10" s="84">
        <v>95</v>
      </c>
      <c r="L10" s="43" t="str">
        <f t="shared" ref="L10:L36" si="3">IF(K10&gt;=81,"A",IF(K10&gt;=61,"B",IF(K10&gt;=41,"C",IF(K10&gt;=21,"D",IF(K10&gt;=0,"E",)))))</f>
        <v>A</v>
      </c>
      <c r="M10" s="70">
        <v>90</v>
      </c>
      <c r="N10" s="43" t="str">
        <f t="shared" ref="N10:N36" si="4">IF(M10&gt;=81,"A",IF(M10&gt;=61,"B",IF(M10&gt;=41,"C",IF(M10&gt;=21,"D",IF(M10&gt;=0,"E",)))))</f>
        <v>A</v>
      </c>
      <c r="O10" s="44">
        <f t="shared" ref="O10:O36" si="5">SUM(E10:N10)</f>
        <v>477</v>
      </c>
      <c r="P10" s="45">
        <f t="shared" ref="P10:P36" si="6">AVERAGE(E10:M10)</f>
        <v>95.4</v>
      </c>
      <c r="Q10" s="46">
        <f t="shared" ref="Q10:Q36" si="7">RANK(O10:O10,$O$10:$O$36)</f>
        <v>1</v>
      </c>
      <c r="R10" s="43" t="str">
        <f t="shared" ref="R10:R36" si="8">IF(P10&gt;=81,"A",IF(P10&gt;=61,"B",IF(P10&gt;=41,"C",IF(P10&gt;=21,"D",IF(P10&gt;=0,"E",)))))</f>
        <v>A</v>
      </c>
      <c r="AW10" s="4"/>
      <c r="AX10" s="4"/>
    </row>
    <row r="11" spans="1:50" ht="15.75" customHeight="1" thickTop="1" thickBot="1" x14ac:dyDescent="0.4">
      <c r="A11" s="9"/>
      <c r="B11" s="31">
        <v>2</v>
      </c>
      <c r="C11" s="151" t="s">
        <v>34</v>
      </c>
      <c r="D11" s="41" t="s">
        <v>28</v>
      </c>
      <c r="E11" s="80">
        <v>80</v>
      </c>
      <c r="F11" s="43" t="str">
        <f t="shared" si="0"/>
        <v>B</v>
      </c>
      <c r="G11" s="80">
        <v>92</v>
      </c>
      <c r="H11" s="43" t="str">
        <f t="shared" si="1"/>
        <v>A</v>
      </c>
      <c r="I11" s="80">
        <v>96</v>
      </c>
      <c r="J11" s="65" t="str">
        <f t="shared" si="2"/>
        <v>A</v>
      </c>
      <c r="K11" s="84">
        <v>90</v>
      </c>
      <c r="L11" s="43" t="str">
        <f t="shared" si="3"/>
        <v>A</v>
      </c>
      <c r="M11" s="80">
        <v>95</v>
      </c>
      <c r="N11" s="43" t="str">
        <f t="shared" si="4"/>
        <v>A</v>
      </c>
      <c r="O11" s="44">
        <f t="shared" si="5"/>
        <v>453</v>
      </c>
      <c r="P11" s="45">
        <f t="shared" si="6"/>
        <v>90.6</v>
      </c>
      <c r="Q11" s="46">
        <f t="shared" si="7"/>
        <v>2</v>
      </c>
      <c r="R11" s="43" t="str">
        <f t="shared" si="8"/>
        <v>A</v>
      </c>
      <c r="AW11" s="4"/>
      <c r="AX11" s="4"/>
    </row>
    <row r="12" spans="1:50" ht="15.75" customHeight="1" thickTop="1" thickBot="1" x14ac:dyDescent="0.4">
      <c r="A12" s="10"/>
      <c r="B12" s="30">
        <v>3</v>
      </c>
      <c r="C12" s="152" t="s">
        <v>32</v>
      </c>
      <c r="D12" s="51" t="s">
        <v>30</v>
      </c>
      <c r="E12" s="52">
        <v>84</v>
      </c>
      <c r="F12" s="53" t="str">
        <f t="shared" si="0"/>
        <v>A</v>
      </c>
      <c r="G12" s="52">
        <v>88</v>
      </c>
      <c r="H12" s="43" t="str">
        <f t="shared" si="1"/>
        <v>A</v>
      </c>
      <c r="I12" s="52">
        <v>92</v>
      </c>
      <c r="J12" s="66" t="str">
        <f t="shared" si="2"/>
        <v>A</v>
      </c>
      <c r="K12" s="85">
        <v>85</v>
      </c>
      <c r="L12" s="53" t="str">
        <f t="shared" si="3"/>
        <v>A</v>
      </c>
      <c r="M12" s="71">
        <v>98</v>
      </c>
      <c r="N12" s="53" t="str">
        <f t="shared" si="4"/>
        <v>A</v>
      </c>
      <c r="O12" s="44">
        <f t="shared" si="5"/>
        <v>447</v>
      </c>
      <c r="P12" s="45">
        <f t="shared" si="6"/>
        <v>89.4</v>
      </c>
      <c r="Q12" s="46">
        <f t="shared" si="7"/>
        <v>3</v>
      </c>
      <c r="R12" s="43" t="str">
        <f t="shared" si="8"/>
        <v>A</v>
      </c>
      <c r="AW12" s="4"/>
      <c r="AX12" s="4"/>
    </row>
    <row r="13" spans="1:50" ht="18.75" customHeight="1" thickTop="1" thickBot="1" x14ac:dyDescent="0.4">
      <c r="A13" s="11"/>
      <c r="B13" s="31">
        <v>4</v>
      </c>
      <c r="C13" s="152" t="s">
        <v>33</v>
      </c>
      <c r="D13" s="51" t="s">
        <v>30</v>
      </c>
      <c r="E13" s="52">
        <v>92</v>
      </c>
      <c r="F13" s="53" t="str">
        <f t="shared" si="0"/>
        <v>A</v>
      </c>
      <c r="G13" s="52">
        <v>100</v>
      </c>
      <c r="H13" s="43" t="str">
        <f t="shared" si="1"/>
        <v>A</v>
      </c>
      <c r="I13" s="52">
        <v>80</v>
      </c>
      <c r="J13" s="66" t="str">
        <f t="shared" si="2"/>
        <v>B</v>
      </c>
      <c r="K13" s="85">
        <v>75</v>
      </c>
      <c r="L13" s="53" t="str">
        <f t="shared" si="3"/>
        <v>B</v>
      </c>
      <c r="M13" s="71">
        <v>100</v>
      </c>
      <c r="N13" s="53" t="str">
        <f t="shared" si="4"/>
        <v>A</v>
      </c>
      <c r="O13" s="44">
        <f t="shared" si="5"/>
        <v>447</v>
      </c>
      <c r="P13" s="45">
        <f t="shared" si="6"/>
        <v>89.4</v>
      </c>
      <c r="Q13" s="46">
        <f t="shared" si="7"/>
        <v>3</v>
      </c>
      <c r="R13" s="43" t="str">
        <f t="shared" si="8"/>
        <v>A</v>
      </c>
      <c r="AW13" s="4"/>
      <c r="AX13" s="4"/>
    </row>
    <row r="14" spans="1:50" ht="15.95" customHeight="1" thickTop="1" thickBot="1" x14ac:dyDescent="0.4">
      <c r="A14" s="12"/>
      <c r="B14" s="30">
        <v>5</v>
      </c>
      <c r="C14" s="152" t="s">
        <v>29</v>
      </c>
      <c r="D14" s="87" t="s">
        <v>30</v>
      </c>
      <c r="E14" s="62">
        <v>88</v>
      </c>
      <c r="F14" s="43" t="str">
        <f t="shared" si="0"/>
        <v>A</v>
      </c>
      <c r="G14" s="62">
        <v>92</v>
      </c>
      <c r="H14" s="43" t="str">
        <f t="shared" si="1"/>
        <v>A</v>
      </c>
      <c r="I14" s="62">
        <v>100</v>
      </c>
      <c r="J14" s="65" t="str">
        <f t="shared" si="2"/>
        <v>A</v>
      </c>
      <c r="K14" s="84">
        <v>75</v>
      </c>
      <c r="L14" s="43" t="str">
        <f t="shared" si="3"/>
        <v>B</v>
      </c>
      <c r="M14" s="72">
        <v>88</v>
      </c>
      <c r="N14" s="43" t="str">
        <f t="shared" si="4"/>
        <v>A</v>
      </c>
      <c r="O14" s="44">
        <f t="shared" si="5"/>
        <v>443</v>
      </c>
      <c r="P14" s="45">
        <f t="shared" si="6"/>
        <v>88.6</v>
      </c>
      <c r="Q14" s="46">
        <f t="shared" si="7"/>
        <v>5</v>
      </c>
      <c r="R14" s="43" t="str">
        <f t="shared" si="8"/>
        <v>A</v>
      </c>
      <c r="AW14" s="4"/>
      <c r="AX14" s="4"/>
    </row>
    <row r="15" spans="1:50" ht="15.95" customHeight="1" thickTop="1" thickBot="1" x14ac:dyDescent="0.4">
      <c r="A15" s="13"/>
      <c r="B15" s="31">
        <v>6</v>
      </c>
      <c r="C15" s="150" t="s">
        <v>36</v>
      </c>
      <c r="D15" s="41" t="s">
        <v>28</v>
      </c>
      <c r="E15" s="42">
        <v>80</v>
      </c>
      <c r="F15" s="43" t="str">
        <f t="shared" si="0"/>
        <v>B</v>
      </c>
      <c r="G15" s="42">
        <v>92</v>
      </c>
      <c r="H15" s="43" t="str">
        <f t="shared" si="1"/>
        <v>A</v>
      </c>
      <c r="I15" s="42">
        <v>80</v>
      </c>
      <c r="J15" s="65" t="str">
        <f t="shared" si="2"/>
        <v>B</v>
      </c>
      <c r="K15" s="84">
        <v>95</v>
      </c>
      <c r="L15" s="43" t="str">
        <f t="shared" si="3"/>
        <v>A</v>
      </c>
      <c r="M15" s="70">
        <v>96</v>
      </c>
      <c r="N15" s="43" t="str">
        <f t="shared" si="4"/>
        <v>A</v>
      </c>
      <c r="O15" s="44">
        <f t="shared" si="5"/>
        <v>443</v>
      </c>
      <c r="P15" s="45">
        <f t="shared" si="6"/>
        <v>88.6</v>
      </c>
      <c r="Q15" s="46">
        <f t="shared" si="7"/>
        <v>5</v>
      </c>
      <c r="R15" s="43" t="str">
        <f t="shared" si="8"/>
        <v>A</v>
      </c>
      <c r="AW15" s="4"/>
      <c r="AX15" s="4"/>
    </row>
    <row r="16" spans="1:50" ht="19.5" customHeight="1" thickTop="1" thickBot="1" x14ac:dyDescent="0.4">
      <c r="A16" s="14"/>
      <c r="B16" s="30">
        <v>7</v>
      </c>
      <c r="C16" s="150" t="s">
        <v>37</v>
      </c>
      <c r="D16" s="41" t="s">
        <v>28</v>
      </c>
      <c r="E16" s="42">
        <v>76</v>
      </c>
      <c r="F16" s="43" t="str">
        <f t="shared" si="0"/>
        <v>B</v>
      </c>
      <c r="G16" s="42">
        <v>84</v>
      </c>
      <c r="H16" s="43" t="str">
        <f t="shared" si="1"/>
        <v>A</v>
      </c>
      <c r="I16" s="42">
        <v>92</v>
      </c>
      <c r="J16" s="65" t="str">
        <f t="shared" si="2"/>
        <v>A</v>
      </c>
      <c r="K16" s="84">
        <v>100</v>
      </c>
      <c r="L16" s="43" t="str">
        <f t="shared" si="3"/>
        <v>A</v>
      </c>
      <c r="M16" s="70">
        <v>88</v>
      </c>
      <c r="N16" s="43" t="str">
        <f t="shared" si="4"/>
        <v>A</v>
      </c>
      <c r="O16" s="44">
        <f t="shared" si="5"/>
        <v>440</v>
      </c>
      <c r="P16" s="45">
        <f t="shared" si="6"/>
        <v>88</v>
      </c>
      <c r="Q16" s="46">
        <f t="shared" si="7"/>
        <v>7</v>
      </c>
      <c r="R16" s="43" t="str">
        <f t="shared" si="8"/>
        <v>A</v>
      </c>
      <c r="AW16" s="4"/>
      <c r="AX16" s="4"/>
    </row>
    <row r="17" spans="1:50" ht="18.75" customHeight="1" thickTop="1" thickBot="1" x14ac:dyDescent="0.4">
      <c r="B17" s="31">
        <v>8</v>
      </c>
      <c r="C17" s="150" t="s">
        <v>38</v>
      </c>
      <c r="D17" s="41" t="s">
        <v>28</v>
      </c>
      <c r="E17" s="42">
        <v>76</v>
      </c>
      <c r="F17" s="43" t="str">
        <f t="shared" si="0"/>
        <v>B</v>
      </c>
      <c r="G17" s="42">
        <v>100</v>
      </c>
      <c r="H17" s="43" t="str">
        <f t="shared" si="1"/>
        <v>A</v>
      </c>
      <c r="I17" s="42">
        <v>92</v>
      </c>
      <c r="J17" s="65" t="str">
        <f t="shared" si="2"/>
        <v>A</v>
      </c>
      <c r="K17" s="84">
        <v>80</v>
      </c>
      <c r="L17" s="43" t="str">
        <f t="shared" si="3"/>
        <v>B</v>
      </c>
      <c r="M17" s="70">
        <v>88</v>
      </c>
      <c r="N17" s="43" t="str">
        <f t="shared" si="4"/>
        <v>A</v>
      </c>
      <c r="O17" s="44">
        <f t="shared" si="5"/>
        <v>436</v>
      </c>
      <c r="P17" s="45">
        <f t="shared" si="6"/>
        <v>87.2</v>
      </c>
      <c r="Q17" s="46">
        <f t="shared" si="7"/>
        <v>8</v>
      </c>
      <c r="R17" s="43" t="str">
        <f t="shared" si="8"/>
        <v>A</v>
      </c>
      <c r="AW17" s="4"/>
      <c r="AX17" s="4"/>
    </row>
    <row r="18" spans="1:50" ht="15.95" customHeight="1" thickTop="1" thickBot="1" x14ac:dyDescent="0.4">
      <c r="B18" s="30">
        <v>9</v>
      </c>
      <c r="C18" s="152" t="s">
        <v>35</v>
      </c>
      <c r="D18" s="51" t="s">
        <v>30</v>
      </c>
      <c r="E18" s="52">
        <v>68</v>
      </c>
      <c r="F18" s="53" t="str">
        <f t="shared" si="0"/>
        <v>B</v>
      </c>
      <c r="G18" s="52">
        <v>100</v>
      </c>
      <c r="H18" s="43" t="str">
        <f t="shared" si="1"/>
        <v>A</v>
      </c>
      <c r="I18" s="52">
        <v>92</v>
      </c>
      <c r="J18" s="66" t="str">
        <f t="shared" si="2"/>
        <v>A</v>
      </c>
      <c r="K18" s="85">
        <v>65</v>
      </c>
      <c r="L18" s="53" t="str">
        <f t="shared" si="3"/>
        <v>B</v>
      </c>
      <c r="M18" s="71">
        <v>100</v>
      </c>
      <c r="N18" s="53" t="str">
        <f t="shared" si="4"/>
        <v>A</v>
      </c>
      <c r="O18" s="44">
        <f t="shared" si="5"/>
        <v>425</v>
      </c>
      <c r="P18" s="45">
        <f t="shared" si="6"/>
        <v>85</v>
      </c>
      <c r="Q18" s="46">
        <f t="shared" si="7"/>
        <v>9</v>
      </c>
      <c r="R18" s="43" t="str">
        <f t="shared" si="8"/>
        <v>A</v>
      </c>
      <c r="AW18" s="4"/>
      <c r="AX18" s="4"/>
    </row>
    <row r="19" spans="1:50" ht="15.95" customHeight="1" thickTop="1" thickBot="1" x14ac:dyDescent="0.4">
      <c r="B19" s="31">
        <v>10</v>
      </c>
      <c r="C19" s="150" t="s">
        <v>31</v>
      </c>
      <c r="D19" s="41" t="s">
        <v>28</v>
      </c>
      <c r="E19" s="42">
        <v>52</v>
      </c>
      <c r="F19" s="43" t="str">
        <f t="shared" si="0"/>
        <v>C</v>
      </c>
      <c r="G19" s="42">
        <v>96</v>
      </c>
      <c r="H19" s="43" t="str">
        <f t="shared" si="1"/>
        <v>A</v>
      </c>
      <c r="I19" s="42">
        <v>88</v>
      </c>
      <c r="J19" s="65" t="str">
        <f t="shared" si="2"/>
        <v>A</v>
      </c>
      <c r="K19" s="84">
        <v>85</v>
      </c>
      <c r="L19" s="43" t="str">
        <f t="shared" si="3"/>
        <v>A</v>
      </c>
      <c r="M19" s="70">
        <v>92</v>
      </c>
      <c r="N19" s="43" t="str">
        <f t="shared" si="4"/>
        <v>A</v>
      </c>
      <c r="O19" s="44">
        <f t="shared" si="5"/>
        <v>413</v>
      </c>
      <c r="P19" s="45">
        <f t="shared" si="6"/>
        <v>82.6</v>
      </c>
      <c r="Q19" s="46">
        <f t="shared" si="7"/>
        <v>10</v>
      </c>
      <c r="R19" s="43" t="str">
        <f t="shared" si="8"/>
        <v>A</v>
      </c>
      <c r="AW19" s="4"/>
      <c r="AX19" s="4"/>
    </row>
    <row r="20" spans="1:50" ht="15.95" customHeight="1" thickTop="1" thickBot="1" x14ac:dyDescent="0.4">
      <c r="B20" s="30">
        <v>11</v>
      </c>
      <c r="C20" s="150" t="s">
        <v>27</v>
      </c>
      <c r="D20" s="41" t="s">
        <v>28</v>
      </c>
      <c r="E20" s="42">
        <v>56</v>
      </c>
      <c r="F20" s="43" t="str">
        <f t="shared" si="0"/>
        <v>C</v>
      </c>
      <c r="G20" s="42">
        <v>88</v>
      </c>
      <c r="H20" s="43" t="str">
        <f t="shared" si="1"/>
        <v>A</v>
      </c>
      <c r="I20" s="42">
        <v>96</v>
      </c>
      <c r="J20" s="65" t="str">
        <f t="shared" si="2"/>
        <v>A</v>
      </c>
      <c r="K20" s="84">
        <v>75</v>
      </c>
      <c r="L20" s="43" t="str">
        <f t="shared" si="3"/>
        <v>B</v>
      </c>
      <c r="M20" s="70">
        <v>90</v>
      </c>
      <c r="N20" s="43" t="str">
        <f t="shared" si="4"/>
        <v>A</v>
      </c>
      <c r="O20" s="44">
        <f t="shared" si="5"/>
        <v>405</v>
      </c>
      <c r="P20" s="45">
        <f t="shared" si="6"/>
        <v>81</v>
      </c>
      <c r="Q20" s="46">
        <f t="shared" si="7"/>
        <v>11</v>
      </c>
      <c r="R20" s="43" t="str">
        <f t="shared" si="8"/>
        <v>A</v>
      </c>
      <c r="AW20" s="4"/>
      <c r="AX20" s="4"/>
    </row>
    <row r="21" spans="1:50" ht="15.95" customHeight="1" thickTop="1" thickBot="1" x14ac:dyDescent="0.4">
      <c r="B21" s="31">
        <v>12</v>
      </c>
      <c r="C21" s="153" t="s">
        <v>68</v>
      </c>
      <c r="D21" s="51" t="s">
        <v>30</v>
      </c>
      <c r="E21" s="79">
        <v>72</v>
      </c>
      <c r="F21" s="53" t="str">
        <f>IF(E20&gt;=81,"A",IF(E20&gt;=61,"B",IF(E20&gt;=41,"C",IF(E20&gt;=21,"D",IF(E20&gt;=0,"E",)))))</f>
        <v>C</v>
      </c>
      <c r="G21" s="79">
        <v>84</v>
      </c>
      <c r="H21" s="43" t="str">
        <f t="shared" si="1"/>
        <v>A</v>
      </c>
      <c r="I21" s="79">
        <v>80</v>
      </c>
      <c r="J21" s="66" t="str">
        <f t="shared" si="2"/>
        <v>B</v>
      </c>
      <c r="K21" s="85">
        <v>65</v>
      </c>
      <c r="L21" s="53" t="str">
        <f t="shared" si="3"/>
        <v>B</v>
      </c>
      <c r="M21" s="81">
        <v>86</v>
      </c>
      <c r="N21" s="53" t="str">
        <f t="shared" si="4"/>
        <v>A</v>
      </c>
      <c r="O21" s="44">
        <f t="shared" si="5"/>
        <v>387</v>
      </c>
      <c r="P21" s="45">
        <f t="shared" si="6"/>
        <v>77.400000000000006</v>
      </c>
      <c r="Q21" s="46">
        <f t="shared" si="7"/>
        <v>12</v>
      </c>
      <c r="R21" s="43" t="str">
        <f t="shared" si="8"/>
        <v>B</v>
      </c>
      <c r="AW21" s="4"/>
      <c r="AX21" s="4"/>
    </row>
    <row r="22" spans="1:50" ht="15.95" customHeight="1" thickTop="1" thickBot="1" x14ac:dyDescent="0.4">
      <c r="B22" s="30">
        <v>13</v>
      </c>
      <c r="C22" s="152" t="s">
        <v>40</v>
      </c>
      <c r="D22" s="51" t="s">
        <v>30</v>
      </c>
      <c r="E22" s="52">
        <v>60</v>
      </c>
      <c r="F22" s="53" t="str">
        <f t="shared" ref="F22:F36" si="9">IF(E22&gt;=81,"A",IF(E22&gt;=61,"B",IF(E22&gt;=41,"C",IF(E22&gt;=21,"D",IF(E22&gt;=0,"E",)))))</f>
        <v>C</v>
      </c>
      <c r="G22" s="52">
        <v>84</v>
      </c>
      <c r="H22" s="43" t="str">
        <f t="shared" si="1"/>
        <v>A</v>
      </c>
      <c r="I22" s="52">
        <v>70</v>
      </c>
      <c r="J22" s="66" t="str">
        <f t="shared" si="2"/>
        <v>B</v>
      </c>
      <c r="K22" s="85">
        <v>70</v>
      </c>
      <c r="L22" s="53" t="str">
        <f t="shared" si="3"/>
        <v>B</v>
      </c>
      <c r="M22" s="71">
        <v>100</v>
      </c>
      <c r="N22" s="53" t="str">
        <f t="shared" si="4"/>
        <v>A</v>
      </c>
      <c r="O22" s="44">
        <f t="shared" si="5"/>
        <v>384</v>
      </c>
      <c r="P22" s="45">
        <f t="shared" si="6"/>
        <v>76.8</v>
      </c>
      <c r="Q22" s="46">
        <f t="shared" si="7"/>
        <v>13</v>
      </c>
      <c r="R22" s="43" t="str">
        <f t="shared" si="8"/>
        <v>B</v>
      </c>
      <c r="AW22" s="4"/>
      <c r="AX22" s="4"/>
    </row>
    <row r="23" spans="1:50" ht="15.95" customHeight="1" thickTop="1" thickBot="1" x14ac:dyDescent="0.4">
      <c r="B23" s="31">
        <v>14</v>
      </c>
      <c r="C23" s="150" t="s">
        <v>42</v>
      </c>
      <c r="D23" s="41" t="s">
        <v>28</v>
      </c>
      <c r="E23" s="42">
        <v>72</v>
      </c>
      <c r="F23" s="43" t="str">
        <f t="shared" si="9"/>
        <v>B</v>
      </c>
      <c r="G23" s="42">
        <v>72</v>
      </c>
      <c r="H23" s="43" t="str">
        <f t="shared" si="1"/>
        <v>B</v>
      </c>
      <c r="I23" s="42">
        <v>68</v>
      </c>
      <c r="J23" s="65" t="str">
        <f t="shared" si="2"/>
        <v>B</v>
      </c>
      <c r="K23" s="84">
        <v>65</v>
      </c>
      <c r="L23" s="43" t="str">
        <f t="shared" si="3"/>
        <v>B</v>
      </c>
      <c r="M23" s="70">
        <v>90</v>
      </c>
      <c r="N23" s="43" t="str">
        <f t="shared" si="4"/>
        <v>A</v>
      </c>
      <c r="O23" s="44">
        <f t="shared" si="5"/>
        <v>367</v>
      </c>
      <c r="P23" s="45">
        <f t="shared" si="6"/>
        <v>73.400000000000006</v>
      </c>
      <c r="Q23" s="46">
        <f t="shared" si="7"/>
        <v>14</v>
      </c>
      <c r="R23" s="43" t="str">
        <f t="shared" si="8"/>
        <v>B</v>
      </c>
      <c r="AW23" s="4"/>
      <c r="AX23" s="4"/>
    </row>
    <row r="24" spans="1:50" ht="15.95" customHeight="1" thickTop="1" thickBot="1" x14ac:dyDescent="0.4">
      <c r="B24" s="30">
        <v>15</v>
      </c>
      <c r="C24" s="152" t="s">
        <v>47</v>
      </c>
      <c r="D24" s="51" t="s">
        <v>30</v>
      </c>
      <c r="E24" s="52">
        <v>60</v>
      </c>
      <c r="F24" s="53" t="str">
        <f t="shared" si="9"/>
        <v>C</v>
      </c>
      <c r="G24" s="52">
        <v>84</v>
      </c>
      <c r="H24" s="43" t="str">
        <f t="shared" si="1"/>
        <v>A</v>
      </c>
      <c r="I24" s="52">
        <v>84</v>
      </c>
      <c r="J24" s="66" t="str">
        <f t="shared" si="2"/>
        <v>A</v>
      </c>
      <c r="K24" s="85">
        <v>45</v>
      </c>
      <c r="L24" s="53" t="str">
        <f t="shared" si="3"/>
        <v>C</v>
      </c>
      <c r="M24" s="71">
        <v>76</v>
      </c>
      <c r="N24" s="53" t="str">
        <f t="shared" si="4"/>
        <v>B</v>
      </c>
      <c r="O24" s="44">
        <f t="shared" si="5"/>
        <v>349</v>
      </c>
      <c r="P24" s="45">
        <f t="shared" si="6"/>
        <v>69.8</v>
      </c>
      <c r="Q24" s="46">
        <f t="shared" si="7"/>
        <v>15</v>
      </c>
      <c r="R24" s="43" t="str">
        <f t="shared" si="8"/>
        <v>B</v>
      </c>
      <c r="AW24" s="4"/>
      <c r="AX24" s="4"/>
    </row>
    <row r="25" spans="1:50" ht="15.95" customHeight="1" thickTop="1" thickBot="1" x14ac:dyDescent="0.4">
      <c r="B25" s="31">
        <v>16</v>
      </c>
      <c r="C25" s="152" t="s">
        <v>44</v>
      </c>
      <c r="D25" s="51" t="s">
        <v>30</v>
      </c>
      <c r="E25" s="52">
        <v>48</v>
      </c>
      <c r="F25" s="53" t="str">
        <f t="shared" si="9"/>
        <v>C</v>
      </c>
      <c r="G25" s="52">
        <v>80</v>
      </c>
      <c r="H25" s="43" t="str">
        <f t="shared" si="1"/>
        <v>B</v>
      </c>
      <c r="I25" s="52">
        <v>64</v>
      </c>
      <c r="J25" s="66" t="str">
        <f t="shared" si="2"/>
        <v>B</v>
      </c>
      <c r="K25" s="85">
        <v>75</v>
      </c>
      <c r="L25" s="53" t="str">
        <f t="shared" si="3"/>
        <v>B</v>
      </c>
      <c r="M25" s="71">
        <v>80</v>
      </c>
      <c r="N25" s="53" t="str">
        <f t="shared" si="4"/>
        <v>B</v>
      </c>
      <c r="O25" s="44">
        <f t="shared" si="5"/>
        <v>347</v>
      </c>
      <c r="P25" s="45">
        <f t="shared" si="6"/>
        <v>69.400000000000006</v>
      </c>
      <c r="Q25" s="46">
        <f t="shared" si="7"/>
        <v>16</v>
      </c>
      <c r="R25" s="43" t="str">
        <f t="shared" si="8"/>
        <v>B</v>
      </c>
      <c r="AW25" s="4"/>
      <c r="AX25" s="4"/>
    </row>
    <row r="26" spans="1:50" ht="15.95" customHeight="1" thickTop="1" thickBot="1" x14ac:dyDescent="0.4">
      <c r="B26" s="30">
        <v>17</v>
      </c>
      <c r="C26" s="150" t="s">
        <v>41</v>
      </c>
      <c r="D26" s="41" t="s">
        <v>28</v>
      </c>
      <c r="E26" s="42">
        <v>32</v>
      </c>
      <c r="F26" s="43" t="str">
        <f t="shared" si="9"/>
        <v>D</v>
      </c>
      <c r="G26" s="42">
        <v>88</v>
      </c>
      <c r="H26" s="43" t="str">
        <f t="shared" si="1"/>
        <v>A</v>
      </c>
      <c r="I26" s="42">
        <v>68</v>
      </c>
      <c r="J26" s="65" t="str">
        <f t="shared" si="2"/>
        <v>B</v>
      </c>
      <c r="K26" s="84">
        <v>65</v>
      </c>
      <c r="L26" s="43" t="str">
        <f t="shared" si="3"/>
        <v>B</v>
      </c>
      <c r="M26" s="70">
        <v>93</v>
      </c>
      <c r="N26" s="43" t="str">
        <f t="shared" si="4"/>
        <v>A</v>
      </c>
      <c r="O26" s="44">
        <f t="shared" si="5"/>
        <v>346</v>
      </c>
      <c r="P26" s="45">
        <f t="shared" si="6"/>
        <v>69.2</v>
      </c>
      <c r="Q26" s="46">
        <f t="shared" si="7"/>
        <v>17</v>
      </c>
      <c r="R26" s="43" t="str">
        <f t="shared" si="8"/>
        <v>B</v>
      </c>
      <c r="AW26" s="4"/>
      <c r="AX26" s="4"/>
    </row>
    <row r="27" spans="1:50" ht="15.95" customHeight="1" thickTop="1" thickBot="1" x14ac:dyDescent="0.4">
      <c r="B27" s="31">
        <v>18</v>
      </c>
      <c r="C27" s="150" t="s">
        <v>43</v>
      </c>
      <c r="D27" s="41" t="s">
        <v>28</v>
      </c>
      <c r="E27" s="42">
        <v>64</v>
      </c>
      <c r="F27" s="43" t="str">
        <f t="shared" si="9"/>
        <v>B</v>
      </c>
      <c r="G27" s="42">
        <v>72</v>
      </c>
      <c r="H27" s="43" t="str">
        <f t="shared" si="1"/>
        <v>B</v>
      </c>
      <c r="I27" s="42">
        <v>68</v>
      </c>
      <c r="J27" s="65" t="str">
        <f t="shared" si="2"/>
        <v>B</v>
      </c>
      <c r="K27" s="84">
        <v>75</v>
      </c>
      <c r="L27" s="43" t="str">
        <f t="shared" si="3"/>
        <v>B</v>
      </c>
      <c r="M27" s="70">
        <v>61</v>
      </c>
      <c r="N27" s="43" t="str">
        <f t="shared" si="4"/>
        <v>B</v>
      </c>
      <c r="O27" s="44">
        <f t="shared" si="5"/>
        <v>340</v>
      </c>
      <c r="P27" s="45">
        <f t="shared" si="6"/>
        <v>68</v>
      </c>
      <c r="Q27" s="46">
        <f t="shared" si="7"/>
        <v>18</v>
      </c>
      <c r="R27" s="43" t="str">
        <f t="shared" si="8"/>
        <v>B</v>
      </c>
      <c r="AW27" s="4"/>
      <c r="AX27" s="4"/>
    </row>
    <row r="28" spans="1:50" ht="15.95" customHeight="1" thickTop="1" thickBot="1" x14ac:dyDescent="0.4">
      <c r="B28" s="30">
        <v>19</v>
      </c>
      <c r="C28" s="152" t="s">
        <v>48</v>
      </c>
      <c r="D28" s="51" t="s">
        <v>30</v>
      </c>
      <c r="E28" s="54">
        <v>80</v>
      </c>
      <c r="F28" s="53" t="str">
        <f t="shared" si="9"/>
        <v>B</v>
      </c>
      <c r="G28" s="54">
        <v>60</v>
      </c>
      <c r="H28" s="43" t="str">
        <f t="shared" si="1"/>
        <v>C</v>
      </c>
      <c r="I28" s="54">
        <v>80</v>
      </c>
      <c r="J28" s="66" t="str">
        <f t="shared" si="2"/>
        <v>B</v>
      </c>
      <c r="K28" s="85">
        <v>55</v>
      </c>
      <c r="L28" s="53" t="str">
        <f t="shared" si="3"/>
        <v>C</v>
      </c>
      <c r="M28" s="73">
        <v>60</v>
      </c>
      <c r="N28" s="53" t="str">
        <f t="shared" si="4"/>
        <v>C</v>
      </c>
      <c r="O28" s="44">
        <f t="shared" si="5"/>
        <v>335</v>
      </c>
      <c r="P28" s="45">
        <f t="shared" si="6"/>
        <v>67</v>
      </c>
      <c r="Q28" s="46">
        <f t="shared" si="7"/>
        <v>19</v>
      </c>
      <c r="R28" s="43" t="str">
        <f t="shared" si="8"/>
        <v>B</v>
      </c>
      <c r="AW28" s="4"/>
      <c r="AX28" s="4"/>
    </row>
    <row r="29" spans="1:50" ht="15.95" customHeight="1" thickTop="1" thickBot="1" x14ac:dyDescent="0.4">
      <c r="B29" s="31">
        <v>20</v>
      </c>
      <c r="C29" s="150" t="s">
        <v>46</v>
      </c>
      <c r="D29" s="41" t="s">
        <v>28</v>
      </c>
      <c r="E29" s="42">
        <v>60</v>
      </c>
      <c r="F29" s="43" t="str">
        <f t="shared" si="9"/>
        <v>C</v>
      </c>
      <c r="G29" s="42">
        <v>76</v>
      </c>
      <c r="H29" s="43" t="str">
        <f t="shared" si="1"/>
        <v>B</v>
      </c>
      <c r="I29" s="42">
        <v>48</v>
      </c>
      <c r="J29" s="65" t="str">
        <f t="shared" si="2"/>
        <v>C</v>
      </c>
      <c r="K29" s="84">
        <v>70</v>
      </c>
      <c r="L29" s="43" t="str">
        <f t="shared" si="3"/>
        <v>B</v>
      </c>
      <c r="M29" s="70">
        <v>72</v>
      </c>
      <c r="N29" s="43" t="str">
        <f t="shared" si="4"/>
        <v>B</v>
      </c>
      <c r="O29" s="44">
        <f t="shared" si="5"/>
        <v>326</v>
      </c>
      <c r="P29" s="45">
        <f t="shared" si="6"/>
        <v>65.2</v>
      </c>
      <c r="Q29" s="46">
        <f t="shared" si="7"/>
        <v>20</v>
      </c>
      <c r="R29" s="43" t="str">
        <f t="shared" si="8"/>
        <v>B</v>
      </c>
      <c r="AW29" s="4"/>
      <c r="AX29" s="4"/>
    </row>
    <row r="30" spans="1:50" ht="15.95" customHeight="1" thickTop="1" thickBot="1" x14ac:dyDescent="0.4">
      <c r="B30" s="30">
        <v>21</v>
      </c>
      <c r="C30" s="152" t="s">
        <v>50</v>
      </c>
      <c r="D30" s="51" t="s">
        <v>30</v>
      </c>
      <c r="E30" s="52">
        <v>60</v>
      </c>
      <c r="F30" s="43" t="str">
        <f t="shared" si="9"/>
        <v>C</v>
      </c>
      <c r="G30" s="52">
        <v>44</v>
      </c>
      <c r="H30" s="43" t="str">
        <f t="shared" si="1"/>
        <v>C</v>
      </c>
      <c r="I30" s="52">
        <v>72</v>
      </c>
      <c r="J30" s="65" t="str">
        <f t="shared" si="2"/>
        <v>B</v>
      </c>
      <c r="K30" s="84">
        <v>75</v>
      </c>
      <c r="L30" s="43" t="str">
        <f t="shared" si="3"/>
        <v>B</v>
      </c>
      <c r="M30" s="71">
        <v>52</v>
      </c>
      <c r="N30" s="43" t="str">
        <f t="shared" si="4"/>
        <v>C</v>
      </c>
      <c r="O30" s="44">
        <f t="shared" si="5"/>
        <v>303</v>
      </c>
      <c r="P30" s="45">
        <f t="shared" si="6"/>
        <v>60.6</v>
      </c>
      <c r="Q30" s="46">
        <f t="shared" si="7"/>
        <v>21</v>
      </c>
      <c r="R30" s="43" t="str">
        <f t="shared" si="8"/>
        <v>C</v>
      </c>
      <c r="AW30" s="4"/>
      <c r="AX30" s="4"/>
    </row>
    <row r="31" spans="1:50" ht="15.95" customHeight="1" thickTop="1" thickBot="1" x14ac:dyDescent="0.4">
      <c r="B31" s="31">
        <v>22</v>
      </c>
      <c r="C31" s="150" t="s">
        <v>51</v>
      </c>
      <c r="D31" s="41" t="s">
        <v>28</v>
      </c>
      <c r="E31" s="42">
        <v>56</v>
      </c>
      <c r="F31" s="43" t="str">
        <f t="shared" si="9"/>
        <v>C</v>
      </c>
      <c r="G31" s="42">
        <v>20</v>
      </c>
      <c r="H31" s="43" t="str">
        <f t="shared" si="1"/>
        <v>E</v>
      </c>
      <c r="I31" s="42">
        <v>88</v>
      </c>
      <c r="J31" s="65" t="str">
        <f t="shared" si="2"/>
        <v>A</v>
      </c>
      <c r="K31" s="84">
        <v>80</v>
      </c>
      <c r="L31" s="43" t="str">
        <f t="shared" si="3"/>
        <v>B</v>
      </c>
      <c r="M31" s="70">
        <v>58</v>
      </c>
      <c r="N31" s="43" t="str">
        <f t="shared" si="4"/>
        <v>C</v>
      </c>
      <c r="O31" s="44">
        <f t="shared" si="5"/>
        <v>302</v>
      </c>
      <c r="P31" s="45">
        <f t="shared" si="6"/>
        <v>60.4</v>
      </c>
      <c r="Q31" s="46">
        <f t="shared" si="7"/>
        <v>22</v>
      </c>
      <c r="R31" s="43" t="str">
        <f t="shared" si="8"/>
        <v>C</v>
      </c>
      <c r="AW31" s="4"/>
      <c r="AX31" s="4"/>
    </row>
    <row r="32" spans="1:50" ht="15.95" customHeight="1" thickTop="1" thickBot="1" x14ac:dyDescent="0.4">
      <c r="A32" s="9"/>
      <c r="B32" s="30">
        <v>23</v>
      </c>
      <c r="C32" s="152" t="s">
        <v>52</v>
      </c>
      <c r="D32" s="51" t="s">
        <v>30</v>
      </c>
      <c r="E32" s="52">
        <v>56</v>
      </c>
      <c r="F32" s="53" t="str">
        <f t="shared" si="9"/>
        <v>C</v>
      </c>
      <c r="G32" s="52">
        <v>72</v>
      </c>
      <c r="H32" s="43" t="str">
        <f t="shared" si="1"/>
        <v>B</v>
      </c>
      <c r="I32" s="52">
        <v>60</v>
      </c>
      <c r="J32" s="66" t="str">
        <f t="shared" si="2"/>
        <v>C</v>
      </c>
      <c r="K32" s="85">
        <v>45</v>
      </c>
      <c r="L32" s="53" t="str">
        <f t="shared" si="3"/>
        <v>C</v>
      </c>
      <c r="M32" s="71">
        <v>66</v>
      </c>
      <c r="N32" s="53" t="str">
        <f t="shared" si="4"/>
        <v>B</v>
      </c>
      <c r="O32" s="44">
        <f t="shared" si="5"/>
        <v>299</v>
      </c>
      <c r="P32" s="45">
        <f t="shared" si="6"/>
        <v>59.8</v>
      </c>
      <c r="Q32" s="46">
        <f t="shared" si="7"/>
        <v>23</v>
      </c>
      <c r="R32" s="43" t="str">
        <f t="shared" si="8"/>
        <v>C</v>
      </c>
      <c r="AW32" s="4"/>
      <c r="AX32" s="4"/>
    </row>
    <row r="33" spans="1:50" ht="15.95" customHeight="1" thickTop="1" thickBot="1" x14ac:dyDescent="0.4">
      <c r="A33" s="9"/>
      <c r="B33" s="31">
        <v>24</v>
      </c>
      <c r="C33" s="150" t="s">
        <v>49</v>
      </c>
      <c r="D33" s="41" t="s">
        <v>28</v>
      </c>
      <c r="E33" s="42">
        <v>32</v>
      </c>
      <c r="F33" s="43" t="str">
        <f t="shared" si="9"/>
        <v>D</v>
      </c>
      <c r="G33" s="42">
        <v>76</v>
      </c>
      <c r="H33" s="43" t="str">
        <f t="shared" si="1"/>
        <v>B</v>
      </c>
      <c r="I33" s="42">
        <v>64</v>
      </c>
      <c r="J33" s="65" t="str">
        <f t="shared" si="2"/>
        <v>B</v>
      </c>
      <c r="K33" s="84">
        <v>65</v>
      </c>
      <c r="L33" s="43" t="str">
        <f t="shared" si="3"/>
        <v>B</v>
      </c>
      <c r="M33" s="70">
        <v>55</v>
      </c>
      <c r="N33" s="43" t="str">
        <f t="shared" si="4"/>
        <v>C</v>
      </c>
      <c r="O33" s="44">
        <f t="shared" si="5"/>
        <v>292</v>
      </c>
      <c r="P33" s="45">
        <f t="shared" si="6"/>
        <v>58.4</v>
      </c>
      <c r="Q33" s="46">
        <f t="shared" si="7"/>
        <v>24</v>
      </c>
      <c r="R33" s="43" t="str">
        <f t="shared" si="8"/>
        <v>C</v>
      </c>
      <c r="AW33" s="4"/>
      <c r="AX33" s="4"/>
    </row>
    <row r="34" spans="1:50" ht="15.95" customHeight="1" thickTop="1" thickBot="1" x14ac:dyDescent="0.4">
      <c r="B34" s="30">
        <v>25</v>
      </c>
      <c r="C34" s="150" t="s">
        <v>45</v>
      </c>
      <c r="D34" s="41" t="s">
        <v>28</v>
      </c>
      <c r="E34" s="42">
        <v>48</v>
      </c>
      <c r="F34" s="43" t="str">
        <f t="shared" si="9"/>
        <v>C</v>
      </c>
      <c r="G34" s="42">
        <v>72</v>
      </c>
      <c r="H34" s="43" t="str">
        <f t="shared" si="1"/>
        <v>B</v>
      </c>
      <c r="I34" s="42">
        <v>64</v>
      </c>
      <c r="J34" s="65" t="str">
        <f t="shared" si="2"/>
        <v>B</v>
      </c>
      <c r="K34" s="84">
        <v>40</v>
      </c>
      <c r="L34" s="43" t="str">
        <f t="shared" si="3"/>
        <v>D</v>
      </c>
      <c r="M34" s="70">
        <v>49</v>
      </c>
      <c r="N34" s="43" t="str">
        <f t="shared" si="4"/>
        <v>C</v>
      </c>
      <c r="O34" s="44">
        <f t="shared" si="5"/>
        <v>273</v>
      </c>
      <c r="P34" s="45">
        <f t="shared" si="6"/>
        <v>54.6</v>
      </c>
      <c r="Q34" s="46">
        <f t="shared" si="7"/>
        <v>25</v>
      </c>
      <c r="R34" s="43" t="str">
        <f t="shared" si="8"/>
        <v>C</v>
      </c>
      <c r="AW34" s="4"/>
      <c r="AX34" s="4"/>
    </row>
    <row r="35" spans="1:50" ht="15.95" customHeight="1" thickTop="1" thickBot="1" x14ac:dyDescent="0.4">
      <c r="B35" s="31">
        <v>26</v>
      </c>
      <c r="C35" s="150" t="s">
        <v>53</v>
      </c>
      <c r="D35" s="41" t="s">
        <v>28</v>
      </c>
      <c r="E35" s="42">
        <v>32</v>
      </c>
      <c r="F35" s="43" t="str">
        <f t="shared" si="9"/>
        <v>D</v>
      </c>
      <c r="G35" s="42">
        <v>40</v>
      </c>
      <c r="H35" s="43" t="str">
        <f t="shared" si="1"/>
        <v>D</v>
      </c>
      <c r="I35" s="42">
        <v>28</v>
      </c>
      <c r="J35" s="65" t="str">
        <f t="shared" si="2"/>
        <v>D</v>
      </c>
      <c r="K35" s="84">
        <v>35</v>
      </c>
      <c r="L35" s="43" t="str">
        <f t="shared" si="3"/>
        <v>D</v>
      </c>
      <c r="M35" s="70">
        <v>24</v>
      </c>
      <c r="N35" s="43" t="str">
        <f t="shared" si="4"/>
        <v>D</v>
      </c>
      <c r="O35" s="44">
        <f t="shared" si="5"/>
        <v>159</v>
      </c>
      <c r="P35" s="45">
        <f t="shared" si="6"/>
        <v>31.8</v>
      </c>
      <c r="Q35" s="46">
        <f t="shared" si="7"/>
        <v>26</v>
      </c>
      <c r="R35" s="43" t="str">
        <f t="shared" si="8"/>
        <v>D</v>
      </c>
      <c r="AW35" s="4"/>
      <c r="AX35" s="4"/>
    </row>
    <row r="36" spans="1:50" ht="15.95" customHeight="1" thickTop="1" thickBot="1" x14ac:dyDescent="0.4">
      <c r="B36" s="58">
        <v>27</v>
      </c>
      <c r="C36" s="150" t="s">
        <v>54</v>
      </c>
      <c r="D36" s="61" t="s">
        <v>28</v>
      </c>
      <c r="E36" s="59">
        <v>4</v>
      </c>
      <c r="F36" s="43" t="str">
        <f t="shared" si="9"/>
        <v>E</v>
      </c>
      <c r="G36" s="59">
        <v>48</v>
      </c>
      <c r="H36" s="43" t="str">
        <f t="shared" si="1"/>
        <v>C</v>
      </c>
      <c r="I36" s="59">
        <v>36</v>
      </c>
      <c r="J36" s="65" t="str">
        <f t="shared" si="2"/>
        <v>D</v>
      </c>
      <c r="K36" s="84">
        <v>25</v>
      </c>
      <c r="L36" s="43" t="str">
        <f t="shared" si="3"/>
        <v>D</v>
      </c>
      <c r="M36" s="74">
        <v>40</v>
      </c>
      <c r="N36" s="43" t="str">
        <f t="shared" si="4"/>
        <v>D</v>
      </c>
      <c r="O36" s="44">
        <f t="shared" si="5"/>
        <v>153</v>
      </c>
      <c r="P36" s="45">
        <f t="shared" si="6"/>
        <v>30.6</v>
      </c>
      <c r="Q36" s="46">
        <f t="shared" si="7"/>
        <v>27</v>
      </c>
      <c r="R36" s="43" t="str">
        <f t="shared" si="8"/>
        <v>D</v>
      </c>
      <c r="AW36" s="4"/>
      <c r="AX36" s="4"/>
    </row>
    <row r="37" spans="1:50" ht="20.25" customHeight="1" thickTop="1" thickBot="1" x14ac:dyDescent="0.35">
      <c r="B37" s="30"/>
      <c r="C37" s="4"/>
      <c r="D37" s="132"/>
      <c r="E37" s="48" t="s">
        <v>55</v>
      </c>
      <c r="F37" s="37"/>
      <c r="G37" s="49" t="s">
        <v>70</v>
      </c>
      <c r="H37" s="37"/>
      <c r="I37" s="50" t="s">
        <v>62</v>
      </c>
      <c r="J37" s="67"/>
      <c r="K37" s="86" t="s">
        <v>69</v>
      </c>
      <c r="L37" s="38"/>
      <c r="M37" s="75" t="s">
        <v>63</v>
      </c>
      <c r="N37" s="37"/>
      <c r="O37" s="33"/>
      <c r="P37" s="34">
        <f>AVERAGE(P10:P36)</f>
        <v>72.525925925925932</v>
      </c>
      <c r="Q37" s="35"/>
      <c r="R37" s="36" t="str">
        <f t="shared" ref="R37" si="10">IF(P37&gt;=81,"A",IF(P37&gt;=61,"B",IF(P37&gt;=41,"C",IF(P37&gt;=21,"D",IF(P37&gt;=0,"E",)))))</f>
        <v>B</v>
      </c>
      <c r="AW37" s="4"/>
      <c r="AX37" s="4"/>
    </row>
    <row r="38" spans="1:50" ht="15.95" customHeight="1" thickTop="1" x14ac:dyDescent="0.3">
      <c r="B38" s="31"/>
      <c r="C38" s="32" t="s">
        <v>14</v>
      </c>
      <c r="D38" s="132"/>
      <c r="E38" s="60">
        <v>5</v>
      </c>
      <c r="F38" s="38"/>
      <c r="G38" s="38">
        <v>1</v>
      </c>
      <c r="H38" s="38"/>
      <c r="I38" s="38">
        <v>3</v>
      </c>
      <c r="J38" s="68"/>
      <c r="K38" s="82">
        <v>4</v>
      </c>
      <c r="L38" s="38"/>
      <c r="M38" s="76">
        <v>2</v>
      </c>
      <c r="N38" s="38"/>
      <c r="AW38" s="4"/>
      <c r="AX38" s="4"/>
    </row>
    <row r="39" spans="1:50" ht="27" customHeight="1" x14ac:dyDescent="0.2">
      <c r="B39" s="5"/>
      <c r="C39" s="32" t="s">
        <v>15</v>
      </c>
      <c r="D39" s="132"/>
      <c r="E39" s="39">
        <f>AVERAGE(E10:E36)</f>
        <v>62.370370370370374</v>
      </c>
      <c r="F39" s="40" t="str">
        <f t="shared" ref="F39" si="11">IF(E39&gt;=81,"A",IF(E39&gt;=61,"B",IF(E39&gt;=41,"C",IF(E39&gt;=21,"D",IF(E39&gt;=0,"E",)))))</f>
        <v>B</v>
      </c>
      <c r="G39" s="39">
        <f>AVERAGE(G10:G36)</f>
        <v>77.777777777777771</v>
      </c>
      <c r="H39" s="40" t="str">
        <f t="shared" ref="H39" si="12">IF(G39&gt;=81,"A",IF(G39&gt;=61,"B",IF(G39&gt;=41,"C",IF(G39&gt;=21,"D",IF(G39&gt;=0,"E",)))))</f>
        <v>B</v>
      </c>
      <c r="I39" s="39">
        <f>AVERAGE(I10:I36)</f>
        <v>75.925925925925924</v>
      </c>
      <c r="J39" s="69" t="str">
        <f t="shared" ref="J39" si="13">IF(I39&gt;=81,"A",IF(I39&gt;=61,"B",IF(I39&gt;=41,"C",IF(I39&gt;=21,"D",IF(I39&gt;=0,"E",)))))</f>
        <v>B</v>
      </c>
      <c r="K39" s="83">
        <f>AVERAGE(K10:K36)</f>
        <v>69.259259259259252</v>
      </c>
      <c r="L39" s="40"/>
      <c r="M39" s="77">
        <f>AVERAGE(M10:M36)</f>
        <v>77.296296296296291</v>
      </c>
      <c r="N39" s="40" t="str">
        <f t="shared" ref="N39" si="14">IF(M39&gt;=81,"A",IF(M39&gt;=61,"B",IF(M39&gt;=41,"C",IF(M39&gt;=21,"D",IF(M39&gt;=0,"E",)))))</f>
        <v>B</v>
      </c>
      <c r="AW39" s="4"/>
      <c r="AX39" s="4"/>
    </row>
    <row r="40" spans="1:50" ht="15.9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AW40" s="4"/>
      <c r="AX40" s="4"/>
    </row>
    <row r="41" spans="1:50" ht="15.95" customHeight="1" x14ac:dyDescent="0.2">
      <c r="B41" s="5"/>
      <c r="C41" s="114" t="s">
        <v>16</v>
      </c>
      <c r="D41" s="114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50" ht="15.95" customHeight="1" x14ac:dyDescent="0.2">
      <c r="B42" s="5"/>
      <c r="C42" s="32" t="s">
        <v>17</v>
      </c>
      <c r="D42" s="32" t="s">
        <v>18</v>
      </c>
      <c r="E42" s="5"/>
      <c r="F42" s="55" t="s">
        <v>56</v>
      </c>
      <c r="G42" s="55"/>
      <c r="H42" s="55"/>
      <c r="I42" s="55"/>
      <c r="J42" s="55"/>
      <c r="K42" s="55"/>
      <c r="L42" s="55"/>
      <c r="M42" s="5"/>
      <c r="N42" s="5"/>
    </row>
    <row r="43" spans="1:50" ht="15.95" customHeight="1" x14ac:dyDescent="0.2">
      <c r="B43" s="5"/>
      <c r="C43" s="32" t="s">
        <v>19</v>
      </c>
      <c r="D43" s="38">
        <f>COUNTIF(R10:R36,"A")</f>
        <v>11</v>
      </c>
      <c r="E43" s="5"/>
      <c r="F43" s="57">
        <v>1</v>
      </c>
      <c r="G43" s="57" t="s">
        <v>57</v>
      </c>
      <c r="H43" s="56"/>
      <c r="I43" s="56"/>
      <c r="J43" s="56"/>
      <c r="K43" s="56"/>
      <c r="L43" s="56"/>
      <c r="M43" s="5"/>
      <c r="N43" s="5"/>
    </row>
    <row r="44" spans="1:50" ht="15.95" customHeight="1" x14ac:dyDescent="0.2">
      <c r="B44" s="5"/>
      <c r="C44" s="32" t="s">
        <v>20</v>
      </c>
      <c r="D44" s="38">
        <f>COUNTIF(R10:R36,"B")</f>
        <v>9</v>
      </c>
      <c r="E44" s="5"/>
      <c r="F44" s="57">
        <v>2</v>
      </c>
      <c r="G44" s="93" t="s">
        <v>65</v>
      </c>
      <c r="H44" s="93"/>
      <c r="I44" s="93"/>
      <c r="J44" s="93"/>
      <c r="K44" s="93"/>
      <c r="L44" s="93"/>
      <c r="M44" s="93"/>
      <c r="N44" s="5"/>
    </row>
    <row r="45" spans="1:50" ht="15.95" customHeight="1" x14ac:dyDescent="0.2">
      <c r="B45" s="5"/>
      <c r="C45" s="32" t="s">
        <v>21</v>
      </c>
      <c r="D45" s="38">
        <f>COUNTIF(R10:R36,"C")</f>
        <v>5</v>
      </c>
      <c r="E45" s="5"/>
      <c r="F45" s="57">
        <v>3</v>
      </c>
      <c r="G45" s="63" t="s">
        <v>64</v>
      </c>
      <c r="H45" s="63"/>
      <c r="I45" s="63"/>
      <c r="J45" s="63"/>
      <c r="K45" s="63"/>
      <c r="L45" s="63"/>
      <c r="M45" s="63"/>
      <c r="N45" s="63"/>
      <c r="O45" s="63"/>
      <c r="P45" s="64"/>
      <c r="Q45" s="64"/>
    </row>
    <row r="46" spans="1:50" ht="15.95" customHeight="1" x14ac:dyDescent="0.2">
      <c r="B46" s="5"/>
      <c r="C46" s="32" t="s">
        <v>22</v>
      </c>
      <c r="D46" s="38">
        <f>COUNTIF(R10:R36,"D")</f>
        <v>2</v>
      </c>
      <c r="E46" s="5"/>
      <c r="F46" s="57">
        <v>4</v>
      </c>
      <c r="G46" s="93" t="s">
        <v>66</v>
      </c>
      <c r="H46" s="93"/>
      <c r="I46" s="93"/>
      <c r="J46" s="93"/>
      <c r="K46" s="93"/>
      <c r="L46" s="93"/>
      <c r="M46" s="93"/>
      <c r="N46" s="5"/>
    </row>
    <row r="47" spans="1:50" ht="15.95" customHeight="1" x14ac:dyDescent="0.2">
      <c r="B47" s="5"/>
      <c r="C47" s="32" t="s">
        <v>23</v>
      </c>
      <c r="D47" s="38">
        <f>COUNTIF(R10:R35,"E")</f>
        <v>0</v>
      </c>
      <c r="E47" s="5"/>
      <c r="F47" s="57">
        <v>5</v>
      </c>
      <c r="G47" s="57" t="s">
        <v>72</v>
      </c>
      <c r="H47" s="56"/>
      <c r="I47" s="56"/>
      <c r="J47" s="56"/>
      <c r="K47" s="56"/>
      <c r="L47" s="56"/>
      <c r="M47" s="5"/>
      <c r="N47" s="5"/>
    </row>
    <row r="48" spans="1:50" ht="15.95" customHeight="1" x14ac:dyDescent="0.2">
      <c r="B48" s="5"/>
      <c r="C48" s="47" t="s">
        <v>24</v>
      </c>
      <c r="D48" s="40">
        <f>SUM(D43:D47)</f>
        <v>27</v>
      </c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50" ht="15.95" customHeight="1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50" ht="15.95" customHeight="1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50" ht="31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ht="15.9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5.9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ht="15.9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5.9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5.9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R56" s="27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5.9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R57" s="27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5.9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R58" s="27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5.95" customHeight="1" x14ac:dyDescent="0.2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R59" s="27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5.95" customHeight="1" x14ac:dyDescent="0.2">
      <c r="A60" s="5"/>
      <c r="B60" s="5"/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R60" s="27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5.95" customHeight="1" x14ac:dyDescent="0.2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5.95" customHeight="1" x14ac:dyDescent="0.2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ht="15.95" customHeight="1" x14ac:dyDescent="0.2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5.95" customHeight="1" x14ac:dyDescent="0.2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ht="15.95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ht="15.95" customHeight="1" x14ac:dyDescent="0.2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50" ht="15.95" customHeight="1" x14ac:dyDescent="0.2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spans="1:50" ht="15.95" customHeight="1" x14ac:dyDescent="0.2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50" ht="15.95" customHeight="1" x14ac:dyDescent="0.2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5.95" customHeight="1" x14ac:dyDescent="0.2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5.95" customHeight="1" x14ac:dyDescent="0.2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50" ht="15.95" customHeight="1" x14ac:dyDescent="0.2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50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50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50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50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50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50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50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50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2:14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2:14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2:14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2:14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2:14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2:14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2:14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2:14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2:14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2:14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2:14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2:14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2:14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2:14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2:14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2:14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2:14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2:14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2:14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2:14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2:14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2:14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2:14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2:14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2:14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2:14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2:14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2:14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2:14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2:14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2:14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2:14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2:14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2:14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2:14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2:14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2:14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2:14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2:14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2:14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2:14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2:14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2:14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2:14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2:14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2:14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2:14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2:14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2:14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2:14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2:14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2:14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2:14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2:14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2:14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2:14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2:14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2:14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2:14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2:14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2:14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2:14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2:14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2:14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2:14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2:14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2:14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2:14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2:14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2:14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2:14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2:14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2:14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2:14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2:14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2:14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2:14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2:14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2:14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2:14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2:14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2:14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2:14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2:14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2:14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2:14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2:14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2:14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2:14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2:14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2:14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2:14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2:14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2:14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2:14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2:14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2:14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2:14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2:14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2:14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2:14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2:14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2:14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2:14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2:14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2:14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2:14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2:14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2:14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2:14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2:14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2:14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2:14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2:14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2:14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2:14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2:14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2:14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2:14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2:14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2:14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2:14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2:14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2:14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2:14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2:14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2:14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2:14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2:14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2:14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2:14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2:14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2:14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2:14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2:14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2:14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2:14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2:14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2:14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2:14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2:14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2:14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2:14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2:14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2:14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2:14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2:14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2:14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2:14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2:14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2:14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2:14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2:14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2:14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2:14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2:14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2:14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2:14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2:14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2:14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2:14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2:14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2:14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2:14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2:14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2:14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2:14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2:14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2:14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2:14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2:14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2:14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2:14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2:14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2:14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2:14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2:14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2:14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2:14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2:14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2:14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2:14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2:14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2:14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2:14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2:14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2:14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2:14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2:14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2:14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2:14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2:14" ht="12.95" customHeight="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2:14" ht="12.95" customHeight="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2:14" ht="12.95" customHeight="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2:14" ht="12.95" customHeight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2:14" ht="12.95" customHeight="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2:14" ht="12.95" customHeight="1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2:14" ht="12.95" customHeight="1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2:14" ht="12.95" customHeight="1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2:14" ht="12.95" customHeight="1" x14ac:dyDescent="0.2">
      <c r="B359" s="4"/>
    </row>
    <row r="360" spans="2:14" ht="12.95" customHeight="1" x14ac:dyDescent="0.2">
      <c r="B360" s="4"/>
    </row>
  </sheetData>
  <sheetProtection selectLockedCells="1"/>
  <sortState ref="C10:R36">
    <sortCondition descending="1" ref="O10:O36"/>
  </sortState>
  <mergeCells count="28">
    <mergeCell ref="C41:D41"/>
    <mergeCell ref="E2:G2"/>
    <mergeCell ref="E3:G3"/>
    <mergeCell ref="E4:G4"/>
    <mergeCell ref="E6:E8"/>
    <mergeCell ref="G6:G8"/>
    <mergeCell ref="F6:F8"/>
    <mergeCell ref="E5:N5"/>
    <mergeCell ref="J6:J8"/>
    <mergeCell ref="N6:N8"/>
    <mergeCell ref="D37:D39"/>
    <mergeCell ref="B1:D7"/>
    <mergeCell ref="E1:G1"/>
    <mergeCell ref="I1:Q1"/>
    <mergeCell ref="Q6:Q8"/>
    <mergeCell ref="L6:L8"/>
    <mergeCell ref="H2:R2"/>
    <mergeCell ref="G44:M44"/>
    <mergeCell ref="G46:M46"/>
    <mergeCell ref="R6:R8"/>
    <mergeCell ref="P6:P8"/>
    <mergeCell ref="I3:R3"/>
    <mergeCell ref="H4:R4"/>
    <mergeCell ref="O6:O8"/>
    <mergeCell ref="H6:H8"/>
    <mergeCell ref="I6:I8"/>
    <mergeCell ref="M6:M8"/>
    <mergeCell ref="K6:K8"/>
  </mergeCells>
  <dataValidations count="2">
    <dataValidation type="whole" errorStyle="warning" allowBlank="1" showErrorMessage="1" errorTitle="INVALID ENTRY!" error="Value between 0 and 50 only" sqref="I12:I36 M12:M36 M10 E10 I10 G10 E12:E36 G12:G36">
      <formula1>0</formula1>
      <formula2>50</formula2>
    </dataValidation>
    <dataValidation type="textLength" operator="lessThanOrEqual" showInputMessage="1" showErrorMessage="1" errorTitle="INVALID ENTRY" error="Fill &quot;M&quot; OR &quot;F&quot;" sqref="D10:D35">
      <formula1>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'S1'!S_STUDIES_SCORE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2021-12-06T08:39:25Z</cp:lastPrinted>
  <dcterms:created xsi:type="dcterms:W3CDTF">2019-08-08T06:31:47Z</dcterms:created>
  <dcterms:modified xsi:type="dcterms:W3CDTF">2021-12-06T08:43:20Z</dcterms:modified>
</cp:coreProperties>
</file>