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555" yWindow="-390" windowWidth="15600" windowHeight="7485"/>
  </bookViews>
  <sheets>
    <sheet name="S1" sheetId="1" r:id="rId1"/>
  </sheets>
  <definedNames>
    <definedName name="CANDIDATES_NAMES" localSheetId="0">'S1'!$C$10:$C$38</definedName>
    <definedName name="ENGLISH_GRD" localSheetId="0">'S1'!#REF!</definedName>
    <definedName name="ENGLISH_SCORE" localSheetId="0">'S1'!$G$10:$G$38</definedName>
    <definedName name="GRD" localSheetId="0">'S1'!#REF!</definedName>
    <definedName name="INDEX_NO." localSheetId="0">'S1'!$B$10:$B$41</definedName>
    <definedName name="Jina_SHULE" localSheetId="0">'S1'!$H$1</definedName>
    <definedName name="KISWAHILI_SCORE" localSheetId="0">'S1'!$E$10:$E$38</definedName>
    <definedName name="KISWHILI_GRD" localSheetId="0">'S1'!#REF!</definedName>
    <definedName name="MATHS_GRD" localSheetId="0">'S1'!#REF!</definedName>
    <definedName name="MATHS_SCORE" localSheetId="0">'S1'!#REF!</definedName>
    <definedName name="S_STUDIES_GRD" localSheetId="0">'S1'!#REF!</definedName>
    <definedName name="S_STUDIES_SCORE" localSheetId="0">'S1'!$K$10:$K$38</definedName>
    <definedName name="SCIENCE_GRD" localSheetId="0">'S1'!#REF!</definedName>
    <definedName name="SCIENCE_SCORE" localSheetId="0">'S1'!#REF!</definedName>
    <definedName name="SEX" localSheetId="0">'S1'!$D$10:$D$38</definedName>
    <definedName name="WALIOF_ENG" localSheetId="0">'S1'!#REF!</definedName>
    <definedName name="WALIOF_HIS" localSheetId="0">'S1'!#REF!</definedName>
    <definedName name="WALIOF_KISW" localSheetId="0">'S1'!#REF!</definedName>
    <definedName name="WALIOF_MAAR" localSheetId="0">'S1'!#REF!</definedName>
    <definedName name="WALIOF_SAY" localSheetId="0">'S1'!#REF!</definedName>
  </definedNames>
  <calcPr calcId="144525"/>
</workbook>
</file>

<file path=xl/calcChain.xml><?xml version="1.0" encoding="utf-8"?>
<calcChain xmlns="http://schemas.openxmlformats.org/spreadsheetml/2006/main">
  <c r="I41" i="1" l="1"/>
  <c r="J38" i="1"/>
  <c r="J20" i="1"/>
  <c r="J13" i="1"/>
  <c r="J25" i="1"/>
  <c r="J12" i="1"/>
  <c r="J19" i="1"/>
  <c r="J10" i="1"/>
  <c r="J36" i="1"/>
  <c r="J26" i="1"/>
  <c r="J15" i="1"/>
  <c r="J33" i="1"/>
  <c r="J14" i="1"/>
  <c r="J29" i="1"/>
  <c r="J30" i="1"/>
  <c r="J31" i="1"/>
  <c r="J32" i="1"/>
  <c r="J24" i="1"/>
  <c r="J22" i="1"/>
  <c r="J27" i="1"/>
  <c r="J18" i="1"/>
  <c r="J23" i="1"/>
  <c r="J16" i="1"/>
  <c r="J35" i="1"/>
  <c r="J34" i="1"/>
  <c r="J28" i="1"/>
  <c r="J21" i="1"/>
  <c r="J11" i="1"/>
  <c r="J37" i="1"/>
  <c r="J17" i="1"/>
  <c r="N38" i="1"/>
  <c r="N20" i="1"/>
  <c r="N13" i="1"/>
  <c r="N25" i="1"/>
  <c r="N12" i="1"/>
  <c r="N19" i="1"/>
  <c r="N10" i="1"/>
  <c r="N36" i="1"/>
  <c r="N26" i="1"/>
  <c r="N15" i="1"/>
  <c r="N33" i="1"/>
  <c r="N14" i="1"/>
  <c r="N29" i="1"/>
  <c r="N30" i="1"/>
  <c r="N31" i="1"/>
  <c r="N32" i="1"/>
  <c r="N24" i="1"/>
  <c r="N22" i="1"/>
  <c r="N27" i="1"/>
  <c r="N18" i="1"/>
  <c r="N23" i="1"/>
  <c r="N16" i="1"/>
  <c r="N35" i="1"/>
  <c r="N34" i="1"/>
  <c r="N28" i="1"/>
  <c r="N21" i="1"/>
  <c r="N11" i="1"/>
  <c r="N37" i="1"/>
  <c r="L38" i="1"/>
  <c r="L20" i="1"/>
  <c r="L13" i="1"/>
  <c r="L25" i="1"/>
  <c r="L12" i="1"/>
  <c r="L19" i="1"/>
  <c r="L10" i="1"/>
  <c r="L36" i="1"/>
  <c r="L26" i="1"/>
  <c r="L15" i="1"/>
  <c r="L33" i="1"/>
  <c r="L14" i="1"/>
  <c r="L29" i="1"/>
  <c r="L30" i="1"/>
  <c r="L31" i="1"/>
  <c r="L32" i="1"/>
  <c r="L24" i="1"/>
  <c r="L22" i="1"/>
  <c r="L27" i="1"/>
  <c r="L18" i="1"/>
  <c r="L23" i="1"/>
  <c r="L16" i="1"/>
  <c r="L35" i="1"/>
  <c r="L34" i="1"/>
  <c r="L28" i="1"/>
  <c r="L21" i="1"/>
  <c r="L11" i="1"/>
  <c r="L37" i="1"/>
  <c r="H38" i="1"/>
  <c r="H20" i="1"/>
  <c r="H13" i="1"/>
  <c r="H25" i="1"/>
  <c r="H12" i="1"/>
  <c r="H19" i="1"/>
  <c r="H10" i="1"/>
  <c r="H36" i="1"/>
  <c r="H26" i="1"/>
  <c r="H15" i="1"/>
  <c r="H33" i="1"/>
  <c r="H14" i="1"/>
  <c r="H29" i="1"/>
  <c r="H30" i="1"/>
  <c r="H31" i="1"/>
  <c r="H32" i="1"/>
  <c r="H24" i="1"/>
  <c r="H22" i="1"/>
  <c r="H27" i="1"/>
  <c r="H18" i="1"/>
  <c r="H23" i="1"/>
  <c r="H16" i="1"/>
  <c r="H35" i="1"/>
  <c r="H34" i="1"/>
  <c r="H28" i="1"/>
  <c r="H21" i="1"/>
  <c r="H11" i="1"/>
  <c r="H37" i="1"/>
  <c r="F38" i="1"/>
  <c r="F20" i="1"/>
  <c r="F13" i="1"/>
  <c r="F25" i="1"/>
  <c r="F12" i="1"/>
  <c r="F19" i="1"/>
  <c r="F10" i="1"/>
  <c r="F36" i="1"/>
  <c r="F26" i="1"/>
  <c r="F15" i="1"/>
  <c r="F33" i="1"/>
  <c r="F14" i="1"/>
  <c r="F29" i="1"/>
  <c r="F30" i="1"/>
  <c r="F31" i="1"/>
  <c r="F32" i="1"/>
  <c r="F24" i="1"/>
  <c r="F22" i="1"/>
  <c r="F27" i="1"/>
  <c r="F18" i="1"/>
  <c r="F23" i="1"/>
  <c r="F16" i="1"/>
  <c r="F35" i="1"/>
  <c r="F34" i="1"/>
  <c r="F28" i="1"/>
  <c r="F21" i="1"/>
  <c r="F11" i="1"/>
  <c r="F37" i="1"/>
  <c r="O37" i="1" l="1"/>
  <c r="O21" i="1"/>
  <c r="O34" i="1"/>
  <c r="O16" i="1"/>
  <c r="O18" i="1"/>
  <c r="O22" i="1"/>
  <c r="O32" i="1"/>
  <c r="O31" i="1"/>
  <c r="O29" i="1"/>
  <c r="O33" i="1"/>
  <c r="O26" i="1"/>
  <c r="O10" i="1"/>
  <c r="O12" i="1"/>
  <c r="O13" i="1"/>
  <c r="O38" i="1"/>
  <c r="P11" i="1"/>
  <c r="P28" i="1"/>
  <c r="R28" i="1" s="1"/>
  <c r="P35" i="1"/>
  <c r="R35" i="1" s="1"/>
  <c r="P23" i="1"/>
  <c r="R23" i="1" s="1"/>
  <c r="P27" i="1"/>
  <c r="R27" i="1" s="1"/>
  <c r="P24" i="1"/>
  <c r="R24" i="1" s="1"/>
  <c r="P30" i="1"/>
  <c r="R30" i="1" s="1"/>
  <c r="P14" i="1"/>
  <c r="R14" i="1" s="1"/>
  <c r="P15" i="1"/>
  <c r="R15" i="1" s="1"/>
  <c r="P36" i="1"/>
  <c r="R36" i="1" s="1"/>
  <c r="P19" i="1"/>
  <c r="R19" i="1" s="1"/>
  <c r="P25" i="1"/>
  <c r="R25" i="1" s="1"/>
  <c r="P20" i="1"/>
  <c r="O11" i="1"/>
  <c r="O28" i="1"/>
  <c r="O35" i="1"/>
  <c r="O23" i="1"/>
  <c r="O27" i="1"/>
  <c r="O24" i="1"/>
  <c r="O30" i="1"/>
  <c r="O14" i="1"/>
  <c r="O15" i="1"/>
  <c r="O36" i="1"/>
  <c r="O19" i="1"/>
  <c r="O25" i="1"/>
  <c r="O20" i="1"/>
  <c r="P37" i="1"/>
  <c r="R37" i="1" s="1"/>
  <c r="P21" i="1"/>
  <c r="R21" i="1" s="1"/>
  <c r="P34" i="1"/>
  <c r="R34" i="1" s="1"/>
  <c r="P16" i="1"/>
  <c r="R16" i="1" s="1"/>
  <c r="P18" i="1"/>
  <c r="R18" i="1" s="1"/>
  <c r="P22" i="1"/>
  <c r="R22" i="1" s="1"/>
  <c r="P32" i="1"/>
  <c r="R32" i="1" s="1"/>
  <c r="P31" i="1"/>
  <c r="R31" i="1" s="1"/>
  <c r="P29" i="1"/>
  <c r="R29" i="1" s="1"/>
  <c r="P33" i="1"/>
  <c r="R33" i="1" s="1"/>
  <c r="P26" i="1"/>
  <c r="R26" i="1" s="1"/>
  <c r="P10" i="1"/>
  <c r="R10" i="1" s="1"/>
  <c r="P12" i="1"/>
  <c r="R12" i="1" s="1"/>
  <c r="P13" i="1"/>
  <c r="R13" i="1" s="1"/>
  <c r="P38" i="1"/>
  <c r="G41" i="1"/>
  <c r="H41" i="1" s="1"/>
  <c r="K41" i="1"/>
  <c r="L41" i="1" s="1"/>
  <c r="M41" i="1"/>
  <c r="N41" i="1" s="1"/>
  <c r="R11" i="1" l="1"/>
  <c r="E41" i="1"/>
  <c r="F41" i="1" s="1"/>
  <c r="N17" i="1"/>
  <c r="L17" i="1"/>
  <c r="H17" i="1"/>
  <c r="F17" i="1"/>
  <c r="O17" i="1" l="1"/>
  <c r="R38" i="1"/>
  <c r="R20" i="1"/>
  <c r="P17" i="1"/>
  <c r="P39" i="1" s="1"/>
  <c r="Q21" i="1" l="1"/>
  <c r="Q16" i="1"/>
  <c r="Q22" i="1"/>
  <c r="Q31" i="1"/>
  <c r="Q33" i="1"/>
  <c r="Q10" i="1"/>
  <c r="Q13" i="1"/>
  <c r="Q37" i="1"/>
  <c r="Q34" i="1"/>
  <c r="Q18" i="1"/>
  <c r="Q32" i="1"/>
  <c r="Q29" i="1"/>
  <c r="Q26" i="1"/>
  <c r="Q12" i="1"/>
  <c r="Q38" i="1"/>
  <c r="Q19" i="1"/>
  <c r="Q30" i="1"/>
  <c r="Q23" i="1"/>
  <c r="Q25" i="1"/>
  <c r="Q14" i="1"/>
  <c r="Q27" i="1"/>
  <c r="Q11" i="1"/>
  <c r="Q20" i="1"/>
  <c r="Q15" i="1"/>
  <c r="Q24" i="1"/>
  <c r="Q28" i="1"/>
  <c r="Q36" i="1"/>
  <c r="Q35" i="1"/>
  <c r="Q17" i="1"/>
  <c r="R39" i="1"/>
  <c r="R17" i="1"/>
  <c r="D47" i="1" l="1"/>
  <c r="D45" i="1"/>
  <c r="D48" i="1"/>
  <c r="D46" i="1"/>
  <c r="D49" i="1"/>
  <c r="D50" i="1" l="1"/>
</calcChain>
</file>

<file path=xl/comments1.xml><?xml version="1.0" encoding="utf-8"?>
<comments xmlns="http://schemas.openxmlformats.org/spreadsheetml/2006/main">
  <authors>
    <author>Bethany</author>
  </authors>
  <commentList>
    <comment ref="B39" authorId="0">
      <text>
        <r>
          <rPr>
            <b/>
            <sz val="9"/>
            <color indexed="81"/>
            <rFont val="Tahoma"/>
            <charset val="1"/>
          </rPr>
          <t>Bethany: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<sst xmlns="http://schemas.openxmlformats.org/spreadsheetml/2006/main" count="107" uniqueCount="75">
  <si>
    <t>SCHOOL'S NAME:</t>
  </si>
  <si>
    <t>REGION:</t>
  </si>
  <si>
    <t>DISTRICT:</t>
  </si>
  <si>
    <t>INDEX NO.</t>
  </si>
  <si>
    <t>CANDIDATES' FULL NAME</t>
  </si>
  <si>
    <t>SEX</t>
  </si>
  <si>
    <t>CLASS:</t>
  </si>
  <si>
    <t>SIMIYU</t>
  </si>
  <si>
    <t>BUSEGA</t>
  </si>
  <si>
    <t>TOTAL</t>
  </si>
  <si>
    <t>AVERAGE</t>
  </si>
  <si>
    <t>POSITION</t>
  </si>
  <si>
    <t>S/GRADE</t>
  </si>
  <si>
    <t>G/GRADE</t>
  </si>
  <si>
    <t>SUBJECT POSITION</t>
  </si>
  <si>
    <t>SUBJECT AVERAGE</t>
  </si>
  <si>
    <t>SUMMARY OF GRADES</t>
  </si>
  <si>
    <t>GRADE</t>
  </si>
  <si>
    <t>TTL</t>
  </si>
  <si>
    <t>A</t>
  </si>
  <si>
    <t>B</t>
  </si>
  <si>
    <t>C</t>
  </si>
  <si>
    <t>D</t>
  </si>
  <si>
    <t>E</t>
  </si>
  <si>
    <t>TOTAL NUMBER OF PUPILS</t>
  </si>
  <si>
    <t>NUMERACY</t>
  </si>
  <si>
    <r>
      <rPr>
        <b/>
        <sz val="24"/>
        <color theme="8"/>
        <rFont val="Sitka Heading"/>
      </rPr>
      <t xml:space="preserve">THE BETHANY  </t>
    </r>
    <r>
      <rPr>
        <b/>
        <sz val="24"/>
        <color rgb="FFFF0000"/>
        <rFont val="Sitka Heading"/>
      </rPr>
      <t xml:space="preserve">   </t>
    </r>
    <r>
      <rPr>
        <b/>
        <sz val="9"/>
        <color rgb="FFFF0000"/>
        <rFont val="Sitka Heading"/>
      </rPr>
      <t xml:space="preserve">                                                    </t>
    </r>
    <r>
      <rPr>
        <b/>
        <sz val="9"/>
        <color rgb="FF00B050"/>
        <rFont val="Sitka Heading"/>
      </rPr>
      <t xml:space="preserve">  </t>
    </r>
    <r>
      <rPr>
        <b/>
        <i/>
        <sz val="8"/>
        <color rgb="FF00B050"/>
        <rFont val="Sitka Heading"/>
      </rPr>
      <t>"WE STRIVE FOR KNOWLEDGE BUT DELIGHT IN WISDOM"</t>
    </r>
    <r>
      <rPr>
        <b/>
        <sz val="9"/>
        <color rgb="FF00B050"/>
        <rFont val="Sitka Heading"/>
      </rPr>
      <t xml:space="preserve"> KEYSTAGE ONE (TEMPLATE)</t>
    </r>
  </si>
  <si>
    <t>NUMR</t>
  </si>
  <si>
    <t>ABBREVIATION OF WORDS</t>
  </si>
  <si>
    <t>NUMR = NUMERACY</t>
  </si>
  <si>
    <t>WRITING</t>
  </si>
  <si>
    <t>ENVR/H CARE</t>
  </si>
  <si>
    <t>READING</t>
  </si>
  <si>
    <t>THE BETHANY SCHOOL</t>
  </si>
  <si>
    <t>E/H</t>
  </si>
  <si>
    <t>READ</t>
  </si>
  <si>
    <t xml:space="preserve"> EN/H=ENVIRONMENT AND HEATH CARE</t>
  </si>
  <si>
    <t>WR= WRITING</t>
  </si>
  <si>
    <t>RD = READING</t>
  </si>
  <si>
    <t>S/ARTS</t>
  </si>
  <si>
    <t>S/A</t>
  </si>
  <si>
    <t>WRT</t>
  </si>
  <si>
    <t>DANIEL SULULI MAPALALA</t>
  </si>
  <si>
    <t>ENOCK MATHIAS SAMSON</t>
  </si>
  <si>
    <t>MICKIDAD ALFRED JUMA</t>
  </si>
  <si>
    <t>MUSSA LUCAS SAIMON</t>
  </si>
  <si>
    <t>PETER GEORGE KOMANYA</t>
  </si>
  <si>
    <t>PROSPER JEPHASCO NOROBERT</t>
  </si>
  <si>
    <t>RAMADHAN CHIBWANA SAMAD</t>
  </si>
  <si>
    <t>RAMADHAN MUSSA MTILA</t>
  </si>
  <si>
    <t>KUSAYA SAMSON YOHANA</t>
  </si>
  <si>
    <t>EMANUEL IBAMBA LUCHAGANGA</t>
  </si>
  <si>
    <t>JAMES TOGELO JULIUS</t>
  </si>
  <si>
    <t xml:space="preserve">TERESIA WIREKE MWITA </t>
  </si>
  <si>
    <t>TEDY PAUL OKANGO</t>
  </si>
  <si>
    <t>SIWEMA MASALU SAMWEL</t>
  </si>
  <si>
    <t>SELESTINA MOGEREJA PAUL</t>
  </si>
  <si>
    <t>SECILIA NDAGANWENE HELIMAN</t>
  </si>
  <si>
    <t>REILA VENAS JOCKA</t>
  </si>
  <si>
    <t>REVINA GEOFREY ALIFU</t>
  </si>
  <si>
    <t>NATALIA ENOS DOTTO</t>
  </si>
  <si>
    <t xml:space="preserve">MARIAM JAMES LEVI </t>
  </si>
  <si>
    <t>JACKLINE EDWIN MATHIAS</t>
  </si>
  <si>
    <t>HALIMA MICHAEL BULUMA</t>
  </si>
  <si>
    <t>GRACE  JOVIN SASUMWA</t>
  </si>
  <si>
    <t>FRANCISCA BAHATI PAULO</t>
  </si>
  <si>
    <t>ELIZABETH DAVID LYIUCK</t>
  </si>
  <si>
    <t>ELIZABETH EMMANUEL PETRO</t>
  </si>
  <si>
    <t>BERNADETHA CHRISOSTOM MANYANDA</t>
  </si>
  <si>
    <t>ANNA MASUMBUKO PENZEN</t>
  </si>
  <si>
    <t>ANJELINA LAZARO WILIBATH</t>
  </si>
  <si>
    <t>M</t>
  </si>
  <si>
    <t>F</t>
  </si>
  <si>
    <t>S/A = SPORTS AND ARTS</t>
  </si>
  <si>
    <t>RECEPTION CLASS TERMINAL RESULTS 28/7/2022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</si>
</sst>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sz val="11"/>
      <color theme="1"/>
      <name val="Lucida Console"/>
      <family val="3"/>
    </font>
    <font>
      <b/>
      <sz val="10"/>
      <color theme="1"/>
      <name val="Lucida Console"/>
      <family val="3"/>
    </font>
    <font>
      <b/>
      <sz val="8"/>
      <color theme="1"/>
      <name val="Lucida Console"/>
      <family val="3"/>
    </font>
    <font>
      <sz val="13"/>
      <color theme="1"/>
      <name val="Calibri"/>
      <family val="2"/>
      <scheme val="minor"/>
    </font>
    <font>
      <b/>
      <sz val="9"/>
      <color theme="0"/>
      <name val="Sitka Heading"/>
    </font>
    <font>
      <b/>
      <sz val="9"/>
      <color theme="1"/>
      <name val="Sitka Heading"/>
    </font>
    <font>
      <b/>
      <sz val="10"/>
      <color theme="0"/>
      <name val="Sitka Heading"/>
    </font>
    <font>
      <b/>
      <sz val="14"/>
      <color theme="0"/>
      <name val="Sitka Heading"/>
    </font>
    <font>
      <b/>
      <sz val="12"/>
      <name val="Sitka Heading"/>
    </font>
    <font>
      <b/>
      <sz val="24"/>
      <color rgb="FFFF0000"/>
      <name val="Sitka Heading"/>
    </font>
    <font>
      <b/>
      <sz val="9"/>
      <color rgb="FFFF0000"/>
      <name val="Sitka Heading"/>
    </font>
    <font>
      <b/>
      <sz val="10"/>
      <color rgb="FF00B0F0"/>
      <name val="Sitka Heading"/>
    </font>
    <font>
      <sz val="9"/>
      <name val="Calisto MT"/>
      <family val="1"/>
    </font>
    <font>
      <b/>
      <sz val="14"/>
      <name val="Sitka Heading"/>
    </font>
    <font>
      <b/>
      <sz val="9"/>
      <color rgb="FFFF0000"/>
      <name val="Calisto MT"/>
      <family val="1"/>
    </font>
    <font>
      <b/>
      <sz val="9"/>
      <color theme="1"/>
      <name val="Calisto MT"/>
      <family val="1"/>
    </font>
    <font>
      <sz val="9"/>
      <color rgb="FFFF0000"/>
      <name val="Calisto MT"/>
      <family val="1"/>
    </font>
    <font>
      <b/>
      <sz val="24"/>
      <color theme="8"/>
      <name val="Sitka Heading"/>
    </font>
    <font>
      <b/>
      <sz val="9"/>
      <color rgb="FF00B050"/>
      <name val="Sitka Heading"/>
    </font>
    <font>
      <b/>
      <i/>
      <sz val="8"/>
      <color rgb="FF00B050"/>
      <name val="Sitka Heading"/>
    </font>
    <font>
      <sz val="9"/>
      <color rgb="FF0070C0"/>
      <name val="Calisto MT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9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2" fillId="3" borderId="0" xfId="0" applyFont="1" applyFill="1" applyProtection="1"/>
    <xf numFmtId="0" fontId="2" fillId="3" borderId="22" xfId="0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3" fillId="3" borderId="0" xfId="0" applyFont="1" applyFill="1" applyProtection="1"/>
    <xf numFmtId="0" fontId="3" fillId="3" borderId="0" xfId="0" applyFont="1" applyFill="1" applyBorder="1" applyProtection="1"/>
    <xf numFmtId="0" fontId="4" fillId="3" borderId="0" xfId="0" applyFont="1" applyFill="1" applyBorder="1" applyAlignment="1" applyProtection="1">
      <alignment horizontal="center" vertical="center"/>
    </xf>
    <xf numFmtId="1" fontId="5" fillId="3" borderId="0" xfId="0" applyNumberFormat="1" applyFont="1" applyFill="1" applyBorder="1" applyAlignment="1" applyProtection="1">
      <alignment horizontal="center" vertical="center"/>
    </xf>
    <xf numFmtId="1" fontId="4" fillId="3" borderId="0" xfId="0" applyNumberFormat="1" applyFont="1" applyFill="1" applyBorder="1" applyAlignment="1" applyProtection="1">
      <alignment vertical="center"/>
    </xf>
    <xf numFmtId="0" fontId="10" fillId="4" borderId="14" xfId="0" applyFont="1" applyFill="1" applyBorder="1" applyAlignment="1" applyProtection="1">
      <alignment horizontal="center" vertical="center"/>
    </xf>
    <xf numFmtId="0" fontId="9" fillId="4" borderId="18" xfId="0" applyFont="1" applyFill="1" applyBorder="1" applyAlignment="1" applyProtection="1">
      <alignment horizontal="center" vertical="center" wrapText="1"/>
    </xf>
    <xf numFmtId="0" fontId="11" fillId="5" borderId="24" xfId="0" applyFont="1" applyFill="1" applyBorder="1" applyAlignment="1" applyProtection="1">
      <alignment vertical="center" wrapText="1"/>
    </xf>
    <xf numFmtId="0" fontId="2" fillId="0" borderId="0" xfId="0" applyFont="1" applyAlignment="1" applyProtection="1"/>
    <xf numFmtId="0" fontId="14" fillId="0" borderId="23" xfId="0" applyFont="1" applyFill="1" applyBorder="1" applyAlignment="1" applyProtection="1">
      <alignment horizontal="center" vertical="center" wrapText="1"/>
    </xf>
    <xf numFmtId="0" fontId="15" fillId="6" borderId="0" xfId="0" applyFont="1" applyFill="1" applyProtection="1"/>
    <xf numFmtId="0" fontId="2" fillId="0" borderId="22" xfId="0" applyFont="1" applyFill="1" applyBorder="1" applyProtection="1"/>
    <xf numFmtId="0" fontId="16" fillId="6" borderId="24" xfId="0" applyFont="1" applyFill="1" applyBorder="1" applyAlignment="1" applyProtection="1">
      <alignment vertical="center" wrapText="1"/>
    </xf>
    <xf numFmtId="0" fontId="16" fillId="6" borderId="25" xfId="0" applyFont="1" applyFill="1" applyBorder="1" applyAlignment="1" applyProtection="1">
      <alignment vertical="center" wrapText="1"/>
    </xf>
    <xf numFmtId="0" fontId="16" fillId="6" borderId="26" xfId="0" applyFont="1" applyFill="1" applyBorder="1" applyAlignment="1" applyProtection="1">
      <alignment vertical="center" wrapText="1"/>
    </xf>
    <xf numFmtId="0" fontId="15" fillId="6" borderId="42" xfId="0" applyFont="1" applyFill="1" applyBorder="1" applyProtection="1"/>
    <xf numFmtId="0" fontId="15" fillId="6" borderId="12" xfId="0" applyFont="1" applyFill="1" applyBorder="1" applyProtection="1"/>
    <xf numFmtId="0" fontId="2" fillId="0" borderId="0" xfId="0" applyFont="1" applyFill="1" applyBorder="1" applyProtection="1"/>
    <xf numFmtId="0" fontId="15" fillId="6" borderId="0" xfId="0" applyFont="1" applyFill="1" applyBorder="1" applyProtection="1"/>
    <xf numFmtId="0" fontId="2" fillId="6" borderId="22" xfId="0" applyFont="1" applyFill="1" applyBorder="1" applyProtection="1"/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center"/>
    </xf>
    <xf numFmtId="0" fontId="18" fillId="0" borderId="2" xfId="0" applyFont="1" applyFill="1" applyBorder="1" applyProtection="1"/>
    <xf numFmtId="0" fontId="19" fillId="0" borderId="0" xfId="0" applyFont="1" applyFill="1" applyProtection="1"/>
    <xf numFmtId="0" fontId="15" fillId="0" borderId="0" xfId="0" applyFont="1" applyFill="1" applyProtection="1"/>
    <xf numFmtId="0" fontId="23" fillId="0" borderId="0" xfId="0" applyFont="1" applyFill="1" applyProtection="1"/>
    <xf numFmtId="0" fontId="23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16" fillId="6" borderId="30" xfId="0" applyFont="1" applyFill="1" applyBorder="1" applyAlignment="1" applyProtection="1">
      <alignment vertical="center" wrapText="1"/>
    </xf>
    <xf numFmtId="0" fontId="17" fillId="0" borderId="0" xfId="0" applyFont="1" applyFill="1" applyAlignment="1" applyProtection="1">
      <alignment horizontal="center"/>
    </xf>
    <xf numFmtId="0" fontId="8" fillId="5" borderId="16" xfId="0" applyFont="1" applyFill="1" applyBorder="1" applyAlignment="1" applyProtection="1">
      <alignment horizontal="center"/>
    </xf>
    <xf numFmtId="0" fontId="8" fillId="5" borderId="11" xfId="0" applyFont="1" applyFill="1" applyBorder="1" applyAlignment="1" applyProtection="1">
      <alignment horizontal="center"/>
    </xf>
    <xf numFmtId="0" fontId="8" fillId="5" borderId="27" xfId="0" applyFont="1" applyFill="1" applyBorder="1" applyAlignment="1" applyProtection="1">
      <alignment horizontal="center"/>
    </xf>
    <xf numFmtId="0" fontId="8" fillId="5" borderId="28" xfId="0" applyFont="1" applyFill="1" applyBorder="1" applyAlignment="1" applyProtection="1">
      <alignment horizontal="center"/>
    </xf>
    <xf numFmtId="0" fontId="13" fillId="3" borderId="29" xfId="0" applyFont="1" applyFill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wrapText="1"/>
    </xf>
    <xf numFmtId="0" fontId="7" fillId="3" borderId="31" xfId="0" applyFont="1" applyFill="1" applyBorder="1" applyAlignment="1" applyProtection="1">
      <alignment horizontal="center" vertical="center" wrapText="1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33" xfId="0" applyFont="1" applyFill="1" applyBorder="1" applyAlignment="1" applyProtection="1">
      <alignment horizontal="center" vertical="center" wrapText="1"/>
    </xf>
    <xf numFmtId="0" fontId="7" fillId="3" borderId="34" xfId="0" applyFont="1" applyFill="1" applyBorder="1" applyAlignment="1" applyProtection="1">
      <alignment horizontal="center" vertical="center" wrapText="1"/>
    </xf>
    <xf numFmtId="0" fontId="7" fillId="3" borderId="35" xfId="0" applyFont="1" applyFill="1" applyBorder="1" applyAlignment="1" applyProtection="1">
      <alignment horizontal="center" vertical="center" wrapText="1"/>
    </xf>
    <xf numFmtId="0" fontId="7" fillId="3" borderId="36" xfId="0" applyFont="1" applyFill="1" applyBorder="1" applyAlignment="1" applyProtection="1">
      <alignment horizontal="center" vertical="center" wrapText="1"/>
    </xf>
    <xf numFmtId="0" fontId="23" fillId="0" borderId="0" xfId="0" applyFont="1" applyFill="1" applyAlignment="1" applyProtection="1">
      <alignment horizontal="left"/>
    </xf>
    <xf numFmtId="0" fontId="26" fillId="0" borderId="17" xfId="0" applyFont="1" applyBorder="1" applyAlignment="1" applyProtection="1">
      <alignment horizontal="right" vertical="center"/>
    </xf>
    <xf numFmtId="0" fontId="26" fillId="0" borderId="8" xfId="0" applyFont="1" applyBorder="1" applyAlignment="1" applyProtection="1">
      <alignment horizontal="right" vertical="center"/>
    </xf>
    <xf numFmtId="0" fontId="26" fillId="0" borderId="1" xfId="0" applyFont="1" applyBorder="1" applyAlignment="1" applyProtection="1">
      <alignment horizontal="right" vertical="center"/>
    </xf>
    <xf numFmtId="0" fontId="27" fillId="0" borderId="52" xfId="0" applyFont="1" applyFill="1" applyBorder="1" applyAlignment="1" applyProtection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54" xfId="0" applyFont="1" applyFill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right" vertical="center"/>
    </xf>
    <xf numFmtId="0" fontId="26" fillId="0" borderId="2" xfId="0" applyFont="1" applyBorder="1" applyAlignment="1" applyProtection="1">
      <alignment horizontal="right" vertical="center"/>
    </xf>
    <xf numFmtId="0" fontId="26" fillId="0" borderId="5" xfId="0" applyFont="1" applyBorder="1" applyAlignment="1" applyProtection="1">
      <alignment horizontal="right" vertical="center"/>
    </xf>
    <xf numFmtId="0" fontId="28" fillId="0" borderId="39" xfId="0" applyFont="1" applyFill="1" applyBorder="1" applyAlignment="1" applyProtection="1">
      <alignment horizontal="center" vertical="center"/>
    </xf>
    <xf numFmtId="0" fontId="28" fillId="0" borderId="37" xfId="0" applyFont="1" applyFill="1" applyBorder="1" applyAlignment="1" applyProtection="1">
      <alignment horizontal="center" vertical="center"/>
    </xf>
    <xf numFmtId="0" fontId="28" fillId="0" borderId="38" xfId="0" applyFont="1" applyFill="1" applyBorder="1" applyAlignment="1" applyProtection="1">
      <alignment horizontal="center" vertical="center"/>
    </xf>
    <xf numFmtId="0" fontId="29" fillId="0" borderId="24" xfId="0" applyFont="1" applyFill="1" applyBorder="1" applyAlignment="1" applyProtection="1">
      <alignment horizontal="center" vertical="center"/>
    </xf>
    <xf numFmtId="0" fontId="29" fillId="0" borderId="25" xfId="0" applyFont="1" applyFill="1" applyBorder="1" applyAlignment="1" applyProtection="1">
      <alignment horizontal="center" vertical="center"/>
    </xf>
    <xf numFmtId="0" fontId="29" fillId="0" borderId="26" xfId="0" applyFont="1" applyFill="1" applyBorder="1" applyAlignment="1" applyProtection="1">
      <alignment horizontal="center" vertical="center"/>
    </xf>
    <xf numFmtId="0" fontId="30" fillId="0" borderId="15" xfId="0" applyFont="1" applyBorder="1" applyAlignment="1" applyProtection="1">
      <alignment horizontal="center" vertical="center" textRotation="90"/>
    </xf>
    <xf numFmtId="0" fontId="1" fillId="0" borderId="13" xfId="0" applyFont="1" applyBorder="1" applyAlignment="1" applyProtection="1">
      <alignment horizontal="center" vertical="center" textRotation="90"/>
    </xf>
    <xf numFmtId="0" fontId="30" fillId="0" borderId="2" xfId="0" applyFont="1" applyBorder="1" applyAlignment="1" applyProtection="1">
      <alignment horizontal="center" vertical="center" textRotation="90"/>
    </xf>
    <xf numFmtId="0" fontId="30" fillId="0" borderId="13" xfId="0" applyFont="1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 vertical="center" textRotation="90"/>
    </xf>
    <xf numFmtId="0" fontId="30" fillId="0" borderId="9" xfId="0" applyFont="1" applyBorder="1" applyAlignment="1" applyProtection="1">
      <alignment horizontal="center" vertical="center" textRotation="90"/>
    </xf>
    <xf numFmtId="0" fontId="30" fillId="0" borderId="41" xfId="0" applyFont="1" applyFill="1" applyBorder="1" applyAlignment="1" applyProtection="1">
      <alignment horizontal="center" textRotation="90"/>
    </xf>
    <xf numFmtId="0" fontId="30" fillId="0" borderId="12" xfId="0" applyFont="1" applyFill="1" applyBorder="1" applyAlignment="1" applyProtection="1">
      <alignment horizontal="center" textRotation="90"/>
    </xf>
    <xf numFmtId="0" fontId="30" fillId="0" borderId="9" xfId="0" applyFont="1" applyFill="1" applyBorder="1" applyAlignment="1" applyProtection="1">
      <alignment horizontal="center" textRotation="90"/>
    </xf>
    <xf numFmtId="0" fontId="26" fillId="0" borderId="48" xfId="0" applyFont="1" applyFill="1" applyBorder="1" applyAlignment="1" applyProtection="1">
      <alignment horizontal="center" textRotation="90"/>
    </xf>
    <xf numFmtId="0" fontId="1" fillId="0" borderId="12" xfId="0" applyFont="1" applyBorder="1" applyAlignment="1" applyProtection="1">
      <alignment horizontal="center" vertical="center" textRotation="90"/>
    </xf>
    <xf numFmtId="0" fontId="30" fillId="0" borderId="12" xfId="0" applyFont="1" applyBorder="1" applyAlignment="1" applyProtection="1">
      <alignment horizontal="center" vertical="center" textRotation="90"/>
    </xf>
    <xf numFmtId="0" fontId="30" fillId="0" borderId="10" xfId="0" applyFont="1" applyBorder="1" applyAlignment="1" applyProtection="1">
      <alignment horizontal="center" vertical="center" textRotation="90"/>
    </xf>
    <xf numFmtId="0" fontId="30" fillId="0" borderId="10" xfId="0" applyFont="1" applyFill="1" applyBorder="1" applyAlignment="1" applyProtection="1">
      <alignment horizontal="center" textRotation="90"/>
    </xf>
    <xf numFmtId="0" fontId="26" fillId="0" borderId="47" xfId="0" applyFont="1" applyFill="1" applyBorder="1" applyAlignment="1" applyProtection="1">
      <alignment horizontal="center" textRotation="90"/>
    </xf>
    <xf numFmtId="0" fontId="30" fillId="0" borderId="19" xfId="0" applyFont="1" applyBorder="1" applyAlignment="1" applyProtection="1">
      <alignment horizontal="center" vertical="center" textRotation="90"/>
    </xf>
    <xf numFmtId="0" fontId="1" fillId="0" borderId="21" xfId="0" applyFont="1" applyBorder="1" applyAlignment="1" applyProtection="1">
      <alignment horizontal="center" vertical="center" textRotation="90"/>
    </xf>
    <xf numFmtId="0" fontId="30" fillId="0" borderId="4" xfId="0" applyFont="1" applyBorder="1" applyAlignment="1" applyProtection="1">
      <alignment horizontal="center" vertical="center" textRotation="90"/>
    </xf>
    <xf numFmtId="0" fontId="30" fillId="0" borderId="21" xfId="0" applyFont="1" applyBorder="1" applyAlignment="1" applyProtection="1">
      <alignment horizontal="center" vertical="center" textRotation="90"/>
    </xf>
    <xf numFmtId="0" fontId="1" fillId="0" borderId="4" xfId="0" applyFont="1" applyBorder="1" applyAlignment="1" applyProtection="1">
      <alignment horizontal="center" vertical="center" textRotation="90"/>
    </xf>
    <xf numFmtId="0" fontId="30" fillId="0" borderId="20" xfId="0" applyFont="1" applyBorder="1" applyAlignment="1" applyProtection="1">
      <alignment horizontal="center" vertical="center" textRotation="90"/>
    </xf>
    <xf numFmtId="0" fontId="30" fillId="0" borderId="40" xfId="0" applyFont="1" applyFill="1" applyBorder="1" applyAlignment="1" applyProtection="1">
      <alignment horizontal="center" textRotation="90"/>
    </xf>
    <xf numFmtId="0" fontId="30" fillId="0" borderId="6" xfId="0" applyFont="1" applyFill="1" applyBorder="1" applyAlignment="1" applyProtection="1">
      <alignment horizontal="center" textRotation="90"/>
    </xf>
    <xf numFmtId="0" fontId="30" fillId="0" borderId="43" xfId="0" applyFont="1" applyFill="1" applyBorder="1" applyAlignment="1" applyProtection="1">
      <alignment horizontal="center" textRotation="90"/>
    </xf>
    <xf numFmtId="0" fontId="31" fillId="0" borderId="2" xfId="0" applyFont="1" applyBorder="1"/>
    <xf numFmtId="0" fontId="32" fillId="0" borderId="8" xfId="0" applyFont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4" fillId="0" borderId="26" xfId="0" applyFont="1" applyFill="1" applyBorder="1" applyAlignment="1" applyProtection="1">
      <alignment horizontal="center"/>
    </xf>
    <xf numFmtId="0" fontId="34" fillId="0" borderId="25" xfId="0" applyFont="1" applyFill="1" applyBorder="1" applyAlignment="1" applyProtection="1">
      <alignment horizontal="center"/>
    </xf>
    <xf numFmtId="0" fontId="34" fillId="0" borderId="2" xfId="0" applyFont="1" applyFill="1" applyBorder="1" applyAlignment="1" applyProtection="1">
      <alignment horizontal="center"/>
    </xf>
    <xf numFmtId="0" fontId="33" fillId="0" borderId="50" xfId="0" applyFont="1" applyBorder="1" applyAlignment="1" applyProtection="1">
      <alignment horizontal="center"/>
      <protection locked="0"/>
    </xf>
    <xf numFmtId="0" fontId="34" fillId="0" borderId="49" xfId="0" applyFont="1" applyFill="1" applyBorder="1" applyAlignment="1" applyProtection="1">
      <alignment horizontal="center"/>
    </xf>
    <xf numFmtId="0" fontId="33" fillId="0" borderId="45" xfId="0" applyFont="1" applyFill="1" applyBorder="1" applyAlignment="1" applyProtection="1">
      <alignment horizontal="center"/>
    </xf>
    <xf numFmtId="0" fontId="33" fillId="0" borderId="46" xfId="0" applyFont="1" applyFill="1" applyBorder="1" applyAlignment="1" applyProtection="1">
      <alignment horizontal="center"/>
    </xf>
    <xf numFmtId="0" fontId="33" fillId="0" borderId="44" xfId="0" applyFont="1" applyFill="1" applyBorder="1" applyAlignment="1" applyProtection="1">
      <alignment horizontal="center"/>
    </xf>
    <xf numFmtId="0" fontId="35" fillId="0" borderId="2" xfId="0" applyFont="1" applyBorder="1"/>
    <xf numFmtId="0" fontId="36" fillId="0" borderId="8" xfId="0" applyFont="1" applyBorder="1" applyAlignment="1" applyProtection="1">
      <alignment horizontal="center"/>
      <protection locked="0"/>
    </xf>
    <xf numFmtId="0" fontId="37" fillId="0" borderId="0" xfId="0" applyFont="1" applyBorder="1" applyAlignment="1" applyProtection="1">
      <alignment horizontal="center"/>
      <protection locked="0"/>
    </xf>
    <xf numFmtId="0" fontId="38" fillId="0" borderId="26" xfId="0" applyFont="1" applyFill="1" applyBorder="1" applyAlignment="1" applyProtection="1">
      <alignment horizontal="center"/>
    </xf>
    <xf numFmtId="0" fontId="38" fillId="0" borderId="25" xfId="0" applyFont="1" applyFill="1" applyBorder="1" applyAlignment="1" applyProtection="1">
      <alignment horizontal="center"/>
    </xf>
    <xf numFmtId="0" fontId="38" fillId="0" borderId="2" xfId="0" applyFont="1" applyFill="1" applyBorder="1" applyAlignment="1" applyProtection="1">
      <alignment horizontal="center"/>
    </xf>
    <xf numFmtId="0" fontId="37" fillId="0" borderId="51" xfId="0" applyFont="1" applyFill="1" applyBorder="1" applyAlignment="1" applyProtection="1">
      <alignment horizontal="center"/>
    </xf>
    <xf numFmtId="0" fontId="37" fillId="0" borderId="46" xfId="0" applyFont="1" applyFill="1" applyBorder="1" applyAlignment="1" applyProtection="1">
      <alignment horizontal="center"/>
    </xf>
    <xf numFmtId="0" fontId="37" fillId="0" borderId="44" xfId="0" applyFont="1" applyFill="1" applyBorder="1" applyAlignment="1" applyProtection="1">
      <alignment horizontal="center"/>
    </xf>
    <xf numFmtId="0" fontId="34" fillId="0" borderId="38" xfId="0" applyFont="1" applyFill="1" applyBorder="1" applyAlignment="1" applyProtection="1">
      <alignment horizontal="center"/>
    </xf>
    <xf numFmtId="0" fontId="37" fillId="0" borderId="2" xfId="0" applyFont="1" applyBorder="1" applyAlignment="1" applyProtection="1">
      <alignment horizontal="center"/>
      <protection locked="0"/>
    </xf>
    <xf numFmtId="0" fontId="37" fillId="0" borderId="50" xfId="0" applyFont="1" applyBorder="1" applyAlignment="1" applyProtection="1">
      <alignment horizontal="center"/>
      <protection locked="0"/>
    </xf>
    <xf numFmtId="0" fontId="37" fillId="0" borderId="45" xfId="0" applyFont="1" applyFill="1" applyBorder="1" applyAlignment="1" applyProtection="1">
      <alignment horizontal="center"/>
    </xf>
    <xf numFmtId="0" fontId="39" fillId="0" borderId="2" xfId="0" applyFont="1" applyBorder="1" applyAlignment="1" applyProtection="1">
      <alignment horizontal="center"/>
      <protection locked="0"/>
    </xf>
    <xf numFmtId="0" fontId="39" fillId="0" borderId="50" xfId="0" applyFont="1" applyBorder="1" applyAlignment="1" applyProtection="1">
      <alignment horizontal="center"/>
      <protection locked="0"/>
    </xf>
    <xf numFmtId="0" fontId="40" fillId="0" borderId="8" xfId="0" applyFont="1" applyBorder="1" applyAlignment="1" applyProtection="1">
      <alignment horizontal="center"/>
    </xf>
    <xf numFmtId="0" fontId="37" fillId="3" borderId="2" xfId="0" applyFont="1" applyFill="1" applyBorder="1" applyAlignment="1" applyProtection="1">
      <alignment horizontal="center"/>
      <protection locked="0"/>
    </xf>
    <xf numFmtId="0" fontId="37" fillId="3" borderId="50" xfId="0" applyFont="1" applyFill="1" applyBorder="1" applyAlignment="1" applyProtection="1">
      <alignment horizontal="center"/>
      <protection locked="0"/>
    </xf>
    <xf numFmtId="0" fontId="41" fillId="0" borderId="2" xfId="0" applyFont="1" applyBorder="1" applyAlignment="1" applyProtection="1">
      <alignment horizontal="center"/>
      <protection locked="0"/>
    </xf>
    <xf numFmtId="0" fontId="41" fillId="0" borderId="50" xfId="0" applyFont="1" applyBorder="1" applyAlignment="1" applyProtection="1">
      <alignment horizontal="center"/>
      <protection locked="0"/>
    </xf>
    <xf numFmtId="0" fontId="42" fillId="0" borderId="0" xfId="0" applyFont="1" applyProtection="1"/>
    <xf numFmtId="0" fontId="42" fillId="0" borderId="2" xfId="0" applyFont="1" applyFill="1" applyBorder="1" applyAlignment="1" applyProtection="1">
      <alignment horizontal="center" textRotation="90"/>
    </xf>
    <xf numFmtId="0" fontId="43" fillId="0" borderId="13" xfId="0" applyFont="1" applyFill="1" applyBorder="1" applyAlignment="1" applyProtection="1">
      <alignment horizontal="center"/>
    </xf>
    <xf numFmtId="0" fontId="42" fillId="0" borderId="49" xfId="0" applyFont="1" applyFill="1" applyBorder="1" applyAlignment="1" applyProtection="1">
      <alignment horizontal="center"/>
    </xf>
    <xf numFmtId="0" fontId="42" fillId="0" borderId="0" xfId="0" applyFont="1" applyFill="1" applyBorder="1" applyAlignment="1" applyProtection="1">
      <alignment horizontal="center"/>
    </xf>
    <xf numFmtId="0" fontId="42" fillId="0" borderId="13" xfId="0" applyFont="1" applyFill="1" applyBorder="1" applyAlignment="1" applyProtection="1">
      <alignment horizontal="center"/>
    </xf>
    <xf numFmtId="0" fontId="42" fillId="0" borderId="30" xfId="0" applyFont="1" applyFill="1" applyBorder="1" applyProtection="1"/>
    <xf numFmtId="1" fontId="44" fillId="0" borderId="2" xfId="0" applyNumberFormat="1" applyFont="1" applyFill="1" applyBorder="1" applyAlignment="1" applyProtection="1">
      <alignment horizontal="center"/>
    </xf>
    <xf numFmtId="0" fontId="45" fillId="0" borderId="2" xfId="0" applyFont="1" applyFill="1" applyBorder="1" applyAlignment="1" applyProtection="1">
      <alignment horizontal="center"/>
    </xf>
    <xf numFmtId="0" fontId="42" fillId="0" borderId="2" xfId="0" applyFont="1" applyFill="1" applyBorder="1" applyProtection="1"/>
    <xf numFmtId="0" fontId="42" fillId="3" borderId="2" xfId="0" applyFont="1" applyFill="1" applyBorder="1" applyAlignment="1" applyProtection="1">
      <alignment horizontal="center"/>
    </xf>
    <xf numFmtId="0" fontId="42" fillId="0" borderId="2" xfId="0" applyFont="1" applyFill="1" applyBorder="1" applyAlignment="1" applyProtection="1">
      <alignment horizontal="center"/>
    </xf>
    <xf numFmtId="0" fontId="42" fillId="0" borderId="0" xfId="0" applyFont="1" applyFill="1" applyProtection="1"/>
    <xf numFmtId="164" fontId="46" fillId="0" borderId="2" xfId="0" applyNumberFormat="1" applyFont="1" applyFill="1" applyBorder="1" applyAlignment="1" applyProtection="1">
      <alignment horizontal="center"/>
    </xf>
    <xf numFmtId="0" fontId="46" fillId="0" borderId="2" xfId="0" applyFont="1" applyFill="1" applyBorder="1" applyAlignment="1" applyProtection="1">
      <alignment horizontal="center"/>
    </xf>
    <xf numFmtId="0" fontId="32" fillId="0" borderId="2" xfId="0" applyFont="1" applyBorder="1"/>
    <xf numFmtId="0" fontId="36" fillId="0" borderId="2" xfId="0" applyFont="1" applyBorder="1"/>
    <xf numFmtId="0" fontId="40" fillId="0" borderId="2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US">
                <a:solidFill>
                  <a:srgbClr val="FF0000"/>
                </a:solidFill>
                <a:latin typeface="Arial Narrow" pitchFamily="34" charset="0"/>
              </a:rPr>
              <a:t>SUMMARY</a:t>
            </a:r>
            <a:r>
              <a:rPr lang="en-US" baseline="0">
                <a:solidFill>
                  <a:srgbClr val="FF0000"/>
                </a:solidFill>
                <a:latin typeface="Arial Narrow" pitchFamily="34" charset="0"/>
              </a:rPr>
              <a:t> OF RESULTS JULY 2022</a:t>
            </a:r>
            <a:endParaRPr lang="en-US">
              <a:solidFill>
                <a:srgbClr val="FF0000"/>
              </a:solidFill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0412053234249805"/>
          <c:y val="4.70565283817134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'S1'!$C$40:$D$40</c:f>
              <c:strCache>
                <c:ptCount val="1"/>
                <c:pt idx="0">
                  <c:v>SUBJECT POSITION</c:v>
                </c:pt>
              </c:strCache>
            </c:strRef>
          </c:tx>
          <c:invertIfNegative val="0"/>
          <c:cat>
            <c:strRef>
              <c:f>'S1'!$E$39:$N$39</c:f>
              <c:strCache>
                <c:ptCount val="9"/>
                <c:pt idx="0">
                  <c:v>NUMR</c:v>
                </c:pt>
                <c:pt idx="2">
                  <c:v>WRT</c:v>
                </c:pt>
                <c:pt idx="4">
                  <c:v>S/A</c:v>
                </c:pt>
                <c:pt idx="6">
                  <c:v>E/H</c:v>
                </c:pt>
                <c:pt idx="8">
                  <c:v>READ</c:v>
                </c:pt>
              </c:strCache>
            </c:strRef>
          </c:cat>
          <c:val>
            <c:numRef>
              <c:f>'S1'!$E$40:$N$40</c:f>
              <c:numCache>
                <c:formatCode>General</c:formatCode>
                <c:ptCount val="10"/>
                <c:pt idx="0">
                  <c:v>5</c:v>
                </c:pt>
                <c:pt idx="2">
                  <c:v>3</c:v>
                </c:pt>
                <c:pt idx="4">
                  <c:v>4</c:v>
                </c:pt>
                <c:pt idx="6">
                  <c:v>2</c:v>
                </c:pt>
                <c:pt idx="8">
                  <c:v>1</c:v>
                </c:pt>
              </c:numCache>
            </c:numRef>
          </c:val>
        </c:ser>
        <c:ser>
          <c:idx val="1"/>
          <c:order val="1"/>
          <c:tx>
            <c:strRef>
              <c:f>'S1'!$C$41:$D$41</c:f>
              <c:strCache>
                <c:ptCount val="1"/>
                <c:pt idx="0">
                  <c:v>SUBJECT AVERAGE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tx1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'S1'!$E$39:$N$39</c:f>
              <c:strCache>
                <c:ptCount val="9"/>
                <c:pt idx="0">
                  <c:v>NUMR</c:v>
                </c:pt>
                <c:pt idx="2">
                  <c:v>WRT</c:v>
                </c:pt>
                <c:pt idx="4">
                  <c:v>S/A</c:v>
                </c:pt>
                <c:pt idx="6">
                  <c:v>E/H</c:v>
                </c:pt>
                <c:pt idx="8">
                  <c:v>READ</c:v>
                </c:pt>
              </c:strCache>
            </c:strRef>
          </c:cat>
          <c:val>
            <c:numRef>
              <c:f>'S1'!$E$41:$N$41</c:f>
              <c:numCache>
                <c:formatCode>General</c:formatCode>
                <c:ptCount val="10"/>
                <c:pt idx="0" formatCode="0.0">
                  <c:v>54.896551724137929</c:v>
                </c:pt>
                <c:pt idx="1">
                  <c:v>0</c:v>
                </c:pt>
                <c:pt idx="2" formatCode="0.0">
                  <c:v>53.931034482758619</c:v>
                </c:pt>
                <c:pt idx="3">
                  <c:v>0</c:v>
                </c:pt>
                <c:pt idx="4" formatCode="0.0">
                  <c:v>68.327586206896555</c:v>
                </c:pt>
                <c:pt idx="5">
                  <c:v>0</c:v>
                </c:pt>
                <c:pt idx="6" formatCode="0.0">
                  <c:v>66.448275862068968</c:v>
                </c:pt>
                <c:pt idx="7">
                  <c:v>0</c:v>
                </c:pt>
                <c:pt idx="8" formatCode="0.0">
                  <c:v>80.275862068965523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058432"/>
        <c:axId val="185059968"/>
      </c:barChart>
      <c:catAx>
        <c:axId val="1850584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5059968"/>
        <c:crosses val="autoZero"/>
        <c:auto val="1"/>
        <c:lblAlgn val="ctr"/>
        <c:lblOffset val="100"/>
        <c:noMultiLvlLbl val="0"/>
      </c:catAx>
      <c:valAx>
        <c:axId val="18505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>
                    <a:solidFill>
                      <a:srgbClr val="FF0000"/>
                    </a:solidFill>
                  </a:defRPr>
                </a:pPr>
                <a:r>
                  <a:rPr lang="en-US">
                    <a:solidFill>
                      <a:srgbClr val="FF0000"/>
                    </a:solidFill>
                  </a:rPr>
                  <a:t>SUBJECT AVERAGE</a:t>
                </a:r>
              </a:p>
            </c:rich>
          </c:tx>
          <c:layout>
            <c:manualLayout>
              <c:xMode val="edge"/>
              <c:yMode val="edge"/>
              <c:x val="1.8704737431525585E-2"/>
              <c:y val="0.2993583264778473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8505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186483</xdr:colOff>
      <xdr:row>50</xdr:row>
      <xdr:rowOff>184927</xdr:rowOff>
    </xdr:from>
    <xdr:to>
      <xdr:col>12</xdr:col>
      <xdr:colOff>398107</xdr:colOff>
      <xdr:row>60</xdr:row>
      <xdr:rowOff>83327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X363"/>
  <sheetViews>
    <sheetView tabSelected="1" view="pageLayout" zoomScale="98" zoomScalePageLayoutView="98" workbookViewId="0">
      <selection activeCell="I18" sqref="I18"/>
    </sheetView>
  </sheetViews>
  <sheetFormatPr defaultColWidth="9.140625" defaultRowHeight="12.95" customHeight="1" x14ac:dyDescent="0.2"/>
  <cols>
    <col min="1" max="1" width="3.140625" style="7" customWidth="1"/>
    <col min="2" max="2" width="6.42578125" style="1" customWidth="1"/>
    <col min="3" max="3" width="32.5703125" style="2" customWidth="1"/>
    <col min="4" max="4" width="4.5703125" style="3" customWidth="1"/>
    <col min="5" max="5" width="6.5703125" style="2" customWidth="1"/>
    <col min="6" max="6" width="2.42578125" style="2" customWidth="1"/>
    <col min="7" max="7" width="6" style="2" customWidth="1"/>
    <col min="8" max="8" width="2.42578125" style="2" customWidth="1"/>
    <col min="9" max="9" width="5.42578125" style="2" customWidth="1"/>
    <col min="10" max="10" width="3.140625" style="2" customWidth="1"/>
    <col min="11" max="11" width="5" style="2" customWidth="1"/>
    <col min="12" max="12" width="2.42578125" style="2" customWidth="1"/>
    <col min="13" max="13" width="6.140625" style="2" customWidth="1"/>
    <col min="14" max="14" width="2.5703125" style="2" customWidth="1"/>
    <col min="15" max="15" width="5.5703125" style="5" customWidth="1"/>
    <col min="16" max="16" width="4.42578125" style="5" customWidth="1"/>
    <col min="17" max="17" width="5.140625" style="5" bestFit="1" customWidth="1"/>
    <col min="18" max="18" width="5.85546875" style="5" customWidth="1"/>
    <col min="19" max="20" width="5.42578125" style="5" customWidth="1"/>
    <col min="21" max="50" width="9.140625" style="5"/>
    <col min="51" max="16384" width="9.140625" style="4"/>
  </cols>
  <sheetData>
    <row r="1" spans="1:50" ht="18.95" customHeight="1" thickTop="1" thickBot="1" x14ac:dyDescent="0.25">
      <c r="B1" s="47" t="s">
        <v>26</v>
      </c>
      <c r="C1" s="48"/>
      <c r="D1" s="49"/>
      <c r="E1" s="57" t="s">
        <v>0</v>
      </c>
      <c r="F1" s="58"/>
      <c r="G1" s="59"/>
      <c r="H1" s="60" t="s">
        <v>33</v>
      </c>
      <c r="I1" s="61"/>
      <c r="J1" s="61"/>
      <c r="K1" s="61"/>
      <c r="L1" s="61"/>
      <c r="M1" s="61"/>
      <c r="N1" s="61"/>
      <c r="O1" s="61"/>
      <c r="P1" s="61"/>
      <c r="Q1" s="61"/>
      <c r="R1" s="62"/>
    </row>
    <row r="2" spans="1:50" ht="12.75" customHeight="1" thickBot="1" x14ac:dyDescent="0.25">
      <c r="B2" s="50"/>
      <c r="C2" s="51"/>
      <c r="D2" s="52"/>
      <c r="E2" s="63" t="s">
        <v>6</v>
      </c>
      <c r="F2" s="64"/>
      <c r="G2" s="65"/>
      <c r="H2" s="66" t="s">
        <v>74</v>
      </c>
      <c r="I2" s="67"/>
      <c r="J2" s="67"/>
      <c r="K2" s="67"/>
      <c r="L2" s="67"/>
      <c r="M2" s="67"/>
      <c r="N2" s="67"/>
      <c r="O2" s="67"/>
      <c r="P2" s="67"/>
      <c r="Q2" s="67"/>
      <c r="R2" s="68"/>
    </row>
    <row r="3" spans="1:50" ht="12.75" customHeight="1" thickTop="1" thickBot="1" x14ac:dyDescent="0.25">
      <c r="B3" s="50"/>
      <c r="C3" s="51"/>
      <c r="D3" s="52"/>
      <c r="E3" s="63" t="s">
        <v>1</v>
      </c>
      <c r="F3" s="64"/>
      <c r="G3" s="65"/>
      <c r="H3" s="69" t="s">
        <v>7</v>
      </c>
      <c r="I3" s="70"/>
      <c r="J3" s="70"/>
      <c r="K3" s="70"/>
      <c r="L3" s="70"/>
      <c r="M3" s="70"/>
      <c r="N3" s="70"/>
      <c r="O3" s="70"/>
      <c r="P3" s="70"/>
      <c r="Q3" s="70"/>
      <c r="R3" s="71"/>
    </row>
    <row r="4" spans="1:50" ht="10.5" customHeight="1" thickTop="1" thickBot="1" x14ac:dyDescent="0.25">
      <c r="B4" s="50"/>
      <c r="C4" s="51"/>
      <c r="D4" s="52"/>
      <c r="E4" s="63" t="s">
        <v>2</v>
      </c>
      <c r="F4" s="64"/>
      <c r="G4" s="65"/>
      <c r="H4" s="69" t="s">
        <v>8</v>
      </c>
      <c r="I4" s="70"/>
      <c r="J4" s="70"/>
      <c r="K4" s="70"/>
      <c r="L4" s="70"/>
      <c r="M4" s="70"/>
      <c r="N4" s="70"/>
      <c r="O4" s="70"/>
      <c r="P4" s="70"/>
      <c r="Q4" s="70"/>
      <c r="R4" s="71"/>
    </row>
    <row r="5" spans="1:50" s="6" customFormat="1" ht="3" hidden="1" customHeight="1" thickTop="1" thickBot="1" x14ac:dyDescent="0.4">
      <c r="A5" s="7"/>
      <c r="B5" s="50"/>
      <c r="C5" s="51"/>
      <c r="D5" s="52"/>
      <c r="E5" s="43"/>
      <c r="F5" s="44"/>
      <c r="G5" s="44"/>
      <c r="H5" s="45"/>
      <c r="I5" s="45"/>
      <c r="J5" s="45"/>
      <c r="K5" s="45"/>
      <c r="L5" s="45"/>
      <c r="M5" s="45"/>
      <c r="N5" s="46"/>
      <c r="O5" s="20"/>
      <c r="P5" s="20"/>
      <c r="Q5" s="28"/>
      <c r="R5" s="21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15" customHeight="1" thickTop="1" x14ac:dyDescent="0.2">
      <c r="B6" s="50"/>
      <c r="C6" s="51"/>
      <c r="D6" s="52"/>
      <c r="E6" s="72" t="s">
        <v>25</v>
      </c>
      <c r="F6" s="73" t="s">
        <v>12</v>
      </c>
      <c r="G6" s="74" t="s">
        <v>30</v>
      </c>
      <c r="H6" s="74" t="s">
        <v>12</v>
      </c>
      <c r="I6" s="75" t="s">
        <v>39</v>
      </c>
      <c r="J6" s="74" t="s">
        <v>12</v>
      </c>
      <c r="K6" s="76" t="s">
        <v>31</v>
      </c>
      <c r="L6" s="74" t="s">
        <v>12</v>
      </c>
      <c r="M6" s="74" t="s">
        <v>32</v>
      </c>
      <c r="N6" s="77" t="s">
        <v>12</v>
      </c>
      <c r="O6" s="78" t="s">
        <v>9</v>
      </c>
      <c r="P6" s="79" t="s">
        <v>10</v>
      </c>
      <c r="Q6" s="80" t="s">
        <v>11</v>
      </c>
      <c r="R6" s="81" t="s">
        <v>13</v>
      </c>
      <c r="AW6" s="4"/>
      <c r="AX6" s="4"/>
    </row>
    <row r="7" spans="1:50" ht="12.75" customHeight="1" thickBot="1" x14ac:dyDescent="0.25">
      <c r="B7" s="53"/>
      <c r="C7" s="54"/>
      <c r="D7" s="55"/>
      <c r="E7" s="72"/>
      <c r="F7" s="82"/>
      <c r="G7" s="74"/>
      <c r="H7" s="74"/>
      <c r="I7" s="83"/>
      <c r="J7" s="74"/>
      <c r="K7" s="76"/>
      <c r="L7" s="74"/>
      <c r="M7" s="74"/>
      <c r="N7" s="84"/>
      <c r="O7" s="78"/>
      <c r="P7" s="79"/>
      <c r="Q7" s="85"/>
      <c r="R7" s="86"/>
      <c r="AW7" s="4"/>
      <c r="AX7" s="4"/>
    </row>
    <row r="8" spans="1:50" ht="45.75" customHeight="1" thickBot="1" x14ac:dyDescent="0.25">
      <c r="B8" s="19" t="s">
        <v>3</v>
      </c>
      <c r="C8" s="15" t="s">
        <v>4</v>
      </c>
      <c r="D8" s="16" t="s">
        <v>5</v>
      </c>
      <c r="E8" s="87"/>
      <c r="F8" s="88"/>
      <c r="G8" s="89"/>
      <c r="H8" s="89"/>
      <c r="I8" s="90"/>
      <c r="J8" s="89"/>
      <c r="K8" s="91"/>
      <c r="L8" s="89"/>
      <c r="M8" s="89"/>
      <c r="N8" s="92"/>
      <c r="O8" s="93"/>
      <c r="P8" s="94"/>
      <c r="Q8" s="95"/>
      <c r="R8" s="86"/>
      <c r="AW8" s="4"/>
      <c r="AX8" s="4"/>
    </row>
    <row r="9" spans="1:50" ht="8.25" hidden="1" customHeight="1" thickTop="1" thickBot="1" x14ac:dyDescent="0.25">
      <c r="A9" s="8"/>
      <c r="B9" s="17"/>
      <c r="C9" s="22"/>
      <c r="D9" s="23"/>
      <c r="E9" s="23"/>
      <c r="F9" s="23"/>
      <c r="G9" s="23"/>
      <c r="H9" s="23"/>
      <c r="I9" s="41"/>
      <c r="J9" s="41"/>
      <c r="K9" s="23"/>
      <c r="L9" s="23"/>
      <c r="M9" s="23"/>
      <c r="N9" s="24"/>
      <c r="O9" s="25"/>
      <c r="P9" s="26"/>
      <c r="Q9" s="28"/>
      <c r="R9" s="29"/>
      <c r="AW9" s="4"/>
      <c r="AX9" s="4"/>
    </row>
    <row r="10" spans="1:50" ht="15.95" customHeight="1" thickTop="1" thickBot="1" x14ac:dyDescent="0.35">
      <c r="A10" s="9"/>
      <c r="B10" s="30">
        <v>1</v>
      </c>
      <c r="C10" s="142" t="s">
        <v>49</v>
      </c>
      <c r="D10" s="97" t="s">
        <v>71</v>
      </c>
      <c r="E10" s="98">
        <v>68</v>
      </c>
      <c r="F10" s="99" t="str">
        <f t="shared" ref="F10" si="0">IF(E10&gt;=81,"A",IF(E10&gt;=61,"B",IF(E10&gt;=41,"C",IF(E10&gt;=21,"D",IF(E10&gt;=0,"E",)))))</f>
        <v>B</v>
      </c>
      <c r="G10" s="98">
        <v>89</v>
      </c>
      <c r="H10" s="100" t="str">
        <f t="shared" ref="H10" si="1">IF(G10&gt;=81,"A",IF(G10&gt;=61,"B",IF(G10&gt;=41,"C",IF(G10&gt;=21,"D",IF(G10&gt;=0,"E",)))))</f>
        <v>A</v>
      </c>
      <c r="I10" s="101">
        <v>95</v>
      </c>
      <c r="J10" s="101" t="str">
        <f t="shared" ref="J10" si="2">IF(I10&gt;=81,"A",IF(I10&gt;=61,"B",IF(I10&gt;=41,"C",IF(I10&gt;=21,"D",IF(I10&gt;=0,"E",)))))</f>
        <v>A</v>
      </c>
      <c r="K10" s="102">
        <v>100</v>
      </c>
      <c r="L10" s="103" t="str">
        <f t="shared" ref="L10" si="3">IF(K10&gt;=81,"A",IF(K10&gt;=61,"B",IF(K10&gt;=41,"C",IF(K10&gt;=21,"D",IF(K10&gt;=0,"E",)))))</f>
        <v>A</v>
      </c>
      <c r="M10" s="98">
        <v>100</v>
      </c>
      <c r="N10" s="103" t="str">
        <f t="shared" ref="N10" si="4">IF(M10&gt;=81,"A",IF(M10&gt;=61,"B",IF(M10&gt;=41,"C",IF(M10&gt;=21,"D",IF(M10&gt;=0,"E",)))))</f>
        <v>A</v>
      </c>
      <c r="O10" s="104">
        <f t="shared" ref="O10" si="5">SUM(E10:N10)</f>
        <v>452</v>
      </c>
      <c r="P10" s="105">
        <f t="shared" ref="P10" si="6">AVERAGE(E10:M10)</f>
        <v>90.4</v>
      </c>
      <c r="Q10" s="106">
        <f t="shared" ref="Q10" si="7">RANK(O10:O38,$O$10:$O$38)</f>
        <v>1</v>
      </c>
      <c r="R10" s="99" t="str">
        <f t="shared" ref="R10" si="8">IF(P10&gt;=81,"A",IF(P10&gt;=61,"B",IF(P10&gt;=41,"C",IF(P10&gt;=21,"D",IF(P10&gt;=0,"E",)))))</f>
        <v>A</v>
      </c>
      <c r="AW10" s="4"/>
      <c r="AX10" s="4"/>
    </row>
    <row r="11" spans="1:50" ht="15.95" customHeight="1" thickTop="1" thickBot="1" x14ac:dyDescent="0.35">
      <c r="A11" s="9"/>
      <c r="B11" s="31">
        <v>2</v>
      </c>
      <c r="C11" s="143" t="s">
        <v>69</v>
      </c>
      <c r="D11" s="108" t="s">
        <v>72</v>
      </c>
      <c r="E11" s="109">
        <v>76</v>
      </c>
      <c r="F11" s="110" t="str">
        <f t="shared" ref="F11:F38" si="9">IF(E11&gt;=81,"A",IF(E11&gt;=61,"B",IF(E11&gt;=41,"C",IF(E11&gt;=21,"D",IF(E11&gt;=0,"E",)))))</f>
        <v>B</v>
      </c>
      <c r="G11" s="109">
        <v>92</v>
      </c>
      <c r="H11" s="111" t="str">
        <f t="shared" ref="H11:H38" si="10">IF(G11&gt;=81,"A",IF(G11&gt;=61,"B",IF(G11&gt;=41,"C",IF(G11&gt;=21,"D",IF(G11&gt;=0,"E",)))))</f>
        <v>A</v>
      </c>
      <c r="I11" s="112">
        <v>87.5</v>
      </c>
      <c r="J11" s="112" t="str">
        <f t="shared" ref="J11:J38" si="11">IF(I11&gt;=81,"A",IF(I11&gt;=61,"B",IF(I11&gt;=41,"C",IF(I11&gt;=21,"D",IF(I11&gt;=0,"E",)))))</f>
        <v>A</v>
      </c>
      <c r="K11" s="109">
        <v>97</v>
      </c>
      <c r="L11" s="112" t="str">
        <f t="shared" ref="L11:L38" si="12">IF(K11&gt;=81,"A",IF(K11&gt;=61,"B",IF(K11&gt;=41,"C",IF(K11&gt;=21,"D",IF(K11&gt;=0,"E",)))))</f>
        <v>A</v>
      </c>
      <c r="M11" s="109">
        <v>92</v>
      </c>
      <c r="N11" s="112" t="str">
        <f t="shared" ref="N11:N38" si="13">IF(M11&gt;=81,"A",IF(M11&gt;=61,"B",IF(M11&gt;=41,"C",IF(M11&gt;=21,"D",IF(M11&gt;=0,"E",)))))</f>
        <v>A</v>
      </c>
      <c r="O11" s="113">
        <f t="shared" ref="O11:O38" si="14">SUM(E11:N11)</f>
        <v>444.5</v>
      </c>
      <c r="P11" s="114">
        <f t="shared" ref="P11:P38" si="15">AVERAGE(E11:M11)</f>
        <v>88.9</v>
      </c>
      <c r="Q11" s="115">
        <f t="shared" ref="Q11:Q38" si="16">RANK(O11:O39,$O$10:$O$38)</f>
        <v>2</v>
      </c>
      <c r="R11" s="110" t="str">
        <f t="shared" ref="R11:R38" si="17">IF(P11&gt;=81,"A",IF(P11&gt;=61,"B",IF(P11&gt;=41,"C",IF(P11&gt;=21,"D",IF(P11&gt;=0,"E",)))))</f>
        <v>A</v>
      </c>
      <c r="AW11" s="4"/>
      <c r="AX11" s="4"/>
    </row>
    <row r="12" spans="1:50" ht="15.95" customHeight="1" thickTop="1" thickBot="1" x14ac:dyDescent="0.35">
      <c r="A12" s="10"/>
      <c r="B12" s="30">
        <v>3</v>
      </c>
      <c r="C12" s="142" t="s">
        <v>47</v>
      </c>
      <c r="D12" s="97" t="s">
        <v>71</v>
      </c>
      <c r="E12" s="98">
        <v>68</v>
      </c>
      <c r="F12" s="99" t="str">
        <f t="shared" si="9"/>
        <v>B</v>
      </c>
      <c r="G12" s="98">
        <v>80</v>
      </c>
      <c r="H12" s="100" t="str">
        <f t="shared" si="10"/>
        <v>B</v>
      </c>
      <c r="I12" s="101">
        <v>84.5</v>
      </c>
      <c r="J12" s="101" t="str">
        <f t="shared" si="11"/>
        <v>A</v>
      </c>
      <c r="K12" s="102">
        <v>100</v>
      </c>
      <c r="L12" s="116" t="str">
        <f t="shared" si="12"/>
        <v>A</v>
      </c>
      <c r="M12" s="98">
        <v>96</v>
      </c>
      <c r="N12" s="116" t="str">
        <f t="shared" si="13"/>
        <v>A</v>
      </c>
      <c r="O12" s="104">
        <f t="shared" si="14"/>
        <v>428.5</v>
      </c>
      <c r="P12" s="105">
        <f t="shared" si="15"/>
        <v>85.7</v>
      </c>
      <c r="Q12" s="106">
        <f t="shared" si="16"/>
        <v>3</v>
      </c>
      <c r="R12" s="99" t="str">
        <f t="shared" si="17"/>
        <v>A</v>
      </c>
      <c r="AW12" s="4"/>
      <c r="AX12" s="4"/>
    </row>
    <row r="13" spans="1:50" ht="15.95" customHeight="1" thickTop="1" thickBot="1" x14ac:dyDescent="0.35">
      <c r="A13" s="11"/>
      <c r="B13" s="31">
        <v>4</v>
      </c>
      <c r="C13" s="142" t="s">
        <v>45</v>
      </c>
      <c r="D13" s="97" t="s">
        <v>71</v>
      </c>
      <c r="E13" s="98">
        <v>76</v>
      </c>
      <c r="F13" s="99" t="str">
        <f t="shared" si="9"/>
        <v>B</v>
      </c>
      <c r="G13" s="98">
        <v>74</v>
      </c>
      <c r="H13" s="100" t="str">
        <f t="shared" si="10"/>
        <v>B</v>
      </c>
      <c r="I13" s="101">
        <v>97.5</v>
      </c>
      <c r="J13" s="101" t="str">
        <f t="shared" si="11"/>
        <v>A</v>
      </c>
      <c r="K13" s="102">
        <v>85</v>
      </c>
      <c r="L13" s="99" t="str">
        <f t="shared" si="12"/>
        <v>A</v>
      </c>
      <c r="M13" s="98">
        <v>92</v>
      </c>
      <c r="N13" s="99" t="str">
        <f t="shared" si="13"/>
        <v>A</v>
      </c>
      <c r="O13" s="104">
        <f t="shared" si="14"/>
        <v>424.5</v>
      </c>
      <c r="P13" s="105">
        <f t="shared" si="15"/>
        <v>84.9</v>
      </c>
      <c r="Q13" s="106">
        <f t="shared" si="16"/>
        <v>4</v>
      </c>
      <c r="R13" s="99" t="str">
        <f t="shared" si="17"/>
        <v>A</v>
      </c>
      <c r="AW13" s="4"/>
      <c r="AX13" s="4"/>
    </row>
    <row r="14" spans="1:50" ht="15.95" customHeight="1" thickTop="1" thickBot="1" x14ac:dyDescent="0.35">
      <c r="A14" s="12"/>
      <c r="B14" s="30">
        <v>5</v>
      </c>
      <c r="C14" s="143" t="s">
        <v>54</v>
      </c>
      <c r="D14" s="108" t="s">
        <v>72</v>
      </c>
      <c r="E14" s="117">
        <v>72</v>
      </c>
      <c r="F14" s="110" t="str">
        <f t="shared" si="9"/>
        <v>B</v>
      </c>
      <c r="G14" s="117">
        <v>73</v>
      </c>
      <c r="H14" s="111" t="str">
        <f t="shared" si="10"/>
        <v>B</v>
      </c>
      <c r="I14" s="112">
        <v>84.5</v>
      </c>
      <c r="J14" s="112" t="str">
        <f t="shared" si="11"/>
        <v>A</v>
      </c>
      <c r="K14" s="118">
        <v>85.5</v>
      </c>
      <c r="L14" s="110" t="str">
        <f t="shared" si="12"/>
        <v>A</v>
      </c>
      <c r="M14" s="117">
        <v>90</v>
      </c>
      <c r="N14" s="110" t="str">
        <f t="shared" si="13"/>
        <v>A</v>
      </c>
      <c r="O14" s="119">
        <f t="shared" si="14"/>
        <v>405</v>
      </c>
      <c r="P14" s="114">
        <f t="shared" si="15"/>
        <v>81</v>
      </c>
      <c r="Q14" s="115">
        <f t="shared" si="16"/>
        <v>5</v>
      </c>
      <c r="R14" s="110" t="str">
        <f t="shared" si="17"/>
        <v>A</v>
      </c>
      <c r="AW14" s="4"/>
      <c r="AX14" s="4"/>
    </row>
    <row r="15" spans="1:50" ht="15.95" customHeight="1" thickTop="1" thickBot="1" x14ac:dyDescent="0.35">
      <c r="A15" s="13"/>
      <c r="B15" s="31">
        <v>6</v>
      </c>
      <c r="C15" s="142" t="s">
        <v>52</v>
      </c>
      <c r="D15" s="97" t="s">
        <v>71</v>
      </c>
      <c r="E15" s="98">
        <v>80</v>
      </c>
      <c r="F15" s="99" t="str">
        <f t="shared" si="9"/>
        <v>B</v>
      </c>
      <c r="G15" s="98">
        <v>65</v>
      </c>
      <c r="H15" s="100" t="str">
        <f t="shared" si="10"/>
        <v>B</v>
      </c>
      <c r="I15" s="101">
        <v>90</v>
      </c>
      <c r="J15" s="101" t="str">
        <f t="shared" si="11"/>
        <v>A</v>
      </c>
      <c r="K15" s="102">
        <v>82.5</v>
      </c>
      <c r="L15" s="99" t="str">
        <f t="shared" si="12"/>
        <v>A</v>
      </c>
      <c r="M15" s="98">
        <v>87</v>
      </c>
      <c r="N15" s="99" t="str">
        <f t="shared" si="13"/>
        <v>A</v>
      </c>
      <c r="O15" s="104">
        <f t="shared" si="14"/>
        <v>404.5</v>
      </c>
      <c r="P15" s="105">
        <f t="shared" si="15"/>
        <v>80.900000000000006</v>
      </c>
      <c r="Q15" s="106">
        <f t="shared" si="16"/>
        <v>6</v>
      </c>
      <c r="R15" s="99" t="str">
        <f t="shared" si="17"/>
        <v>B</v>
      </c>
      <c r="AW15" s="4"/>
      <c r="AX15" s="4"/>
    </row>
    <row r="16" spans="1:50" ht="15.95" customHeight="1" thickTop="1" thickBot="1" x14ac:dyDescent="0.35">
      <c r="A16" s="14"/>
      <c r="B16" s="30">
        <v>7</v>
      </c>
      <c r="C16" s="143" t="s">
        <v>64</v>
      </c>
      <c r="D16" s="108" t="s">
        <v>72</v>
      </c>
      <c r="E16" s="120">
        <v>68</v>
      </c>
      <c r="F16" s="110" t="str">
        <f t="shared" si="9"/>
        <v>B</v>
      </c>
      <c r="G16" s="120">
        <v>72</v>
      </c>
      <c r="H16" s="111" t="str">
        <f t="shared" si="10"/>
        <v>B</v>
      </c>
      <c r="I16" s="112">
        <v>86.5</v>
      </c>
      <c r="J16" s="112" t="str">
        <f t="shared" si="11"/>
        <v>A</v>
      </c>
      <c r="K16" s="121">
        <v>76</v>
      </c>
      <c r="L16" s="110" t="str">
        <f t="shared" si="12"/>
        <v>B</v>
      </c>
      <c r="M16" s="120">
        <v>92</v>
      </c>
      <c r="N16" s="110" t="str">
        <f t="shared" si="13"/>
        <v>A</v>
      </c>
      <c r="O16" s="119">
        <f t="shared" si="14"/>
        <v>394.5</v>
      </c>
      <c r="P16" s="114">
        <f t="shared" si="15"/>
        <v>78.900000000000006</v>
      </c>
      <c r="Q16" s="115">
        <f t="shared" si="16"/>
        <v>7</v>
      </c>
      <c r="R16" s="110" t="str">
        <f t="shared" si="17"/>
        <v>B</v>
      </c>
      <c r="AW16" s="4"/>
      <c r="AX16" s="4"/>
    </row>
    <row r="17" spans="2:50" ht="15.95" customHeight="1" thickTop="1" thickBot="1" x14ac:dyDescent="0.35">
      <c r="B17" s="31">
        <v>8</v>
      </c>
      <c r="C17" s="142" t="s">
        <v>42</v>
      </c>
      <c r="D17" s="97" t="s">
        <v>71</v>
      </c>
      <c r="E17" s="98">
        <v>56</v>
      </c>
      <c r="F17" s="99" t="str">
        <f t="shared" si="9"/>
        <v>C</v>
      </c>
      <c r="G17" s="98">
        <v>66</v>
      </c>
      <c r="H17" s="100" t="str">
        <f t="shared" si="10"/>
        <v>B</v>
      </c>
      <c r="I17" s="101">
        <v>91.5</v>
      </c>
      <c r="J17" s="101" t="str">
        <f t="shared" si="11"/>
        <v>A</v>
      </c>
      <c r="K17" s="102">
        <v>84</v>
      </c>
      <c r="L17" s="99" t="str">
        <f t="shared" si="12"/>
        <v>A</v>
      </c>
      <c r="M17" s="98">
        <v>90</v>
      </c>
      <c r="N17" s="99" t="str">
        <f t="shared" si="13"/>
        <v>A</v>
      </c>
      <c r="O17" s="104">
        <f t="shared" si="14"/>
        <v>387.5</v>
      </c>
      <c r="P17" s="105">
        <f t="shared" si="15"/>
        <v>77.5</v>
      </c>
      <c r="Q17" s="106">
        <f t="shared" si="16"/>
        <v>8</v>
      </c>
      <c r="R17" s="99" t="str">
        <f t="shared" si="17"/>
        <v>B</v>
      </c>
      <c r="AW17" s="4"/>
      <c r="AX17" s="4"/>
    </row>
    <row r="18" spans="2:50" ht="15.95" customHeight="1" thickTop="1" thickBot="1" x14ac:dyDescent="0.35">
      <c r="B18" s="30">
        <v>9</v>
      </c>
      <c r="C18" s="143" t="s">
        <v>62</v>
      </c>
      <c r="D18" s="108" t="s">
        <v>72</v>
      </c>
      <c r="E18" s="117">
        <v>76</v>
      </c>
      <c r="F18" s="110" t="str">
        <f t="shared" si="9"/>
        <v>B</v>
      </c>
      <c r="G18" s="117">
        <v>62</v>
      </c>
      <c r="H18" s="111" t="str">
        <f t="shared" si="10"/>
        <v>B</v>
      </c>
      <c r="I18" s="112">
        <v>76.5</v>
      </c>
      <c r="J18" s="112" t="str">
        <f t="shared" si="11"/>
        <v>B</v>
      </c>
      <c r="K18" s="118">
        <v>76</v>
      </c>
      <c r="L18" s="110" t="str">
        <f t="shared" si="12"/>
        <v>B</v>
      </c>
      <c r="M18" s="117">
        <v>94</v>
      </c>
      <c r="N18" s="110" t="str">
        <f t="shared" si="13"/>
        <v>A</v>
      </c>
      <c r="O18" s="119">
        <f t="shared" si="14"/>
        <v>384.5</v>
      </c>
      <c r="P18" s="114">
        <f t="shared" si="15"/>
        <v>76.900000000000006</v>
      </c>
      <c r="Q18" s="115">
        <f t="shared" si="16"/>
        <v>9</v>
      </c>
      <c r="R18" s="110" t="str">
        <f t="shared" si="17"/>
        <v>B</v>
      </c>
      <c r="AW18" s="4"/>
      <c r="AX18" s="4"/>
    </row>
    <row r="19" spans="2:50" ht="15.95" customHeight="1" thickTop="1" thickBot="1" x14ac:dyDescent="0.35">
      <c r="B19" s="31">
        <v>10</v>
      </c>
      <c r="C19" s="142" t="s">
        <v>48</v>
      </c>
      <c r="D19" s="97" t="s">
        <v>71</v>
      </c>
      <c r="E19" s="98">
        <v>64</v>
      </c>
      <c r="F19" s="99" t="str">
        <f t="shared" si="9"/>
        <v>B</v>
      </c>
      <c r="G19" s="98">
        <v>39</v>
      </c>
      <c r="H19" s="100" t="str">
        <f t="shared" si="10"/>
        <v>D</v>
      </c>
      <c r="I19" s="101">
        <v>79</v>
      </c>
      <c r="J19" s="101" t="str">
        <f t="shared" si="11"/>
        <v>B</v>
      </c>
      <c r="K19" s="102">
        <v>89</v>
      </c>
      <c r="L19" s="99" t="str">
        <f t="shared" si="12"/>
        <v>A</v>
      </c>
      <c r="M19" s="98">
        <v>89</v>
      </c>
      <c r="N19" s="99" t="str">
        <f t="shared" si="13"/>
        <v>A</v>
      </c>
      <c r="O19" s="104">
        <f t="shared" si="14"/>
        <v>360</v>
      </c>
      <c r="P19" s="105">
        <f t="shared" si="15"/>
        <v>72</v>
      </c>
      <c r="Q19" s="106">
        <f t="shared" si="16"/>
        <v>10</v>
      </c>
      <c r="R19" s="99" t="str">
        <f t="shared" si="17"/>
        <v>B</v>
      </c>
      <c r="AW19" s="4"/>
      <c r="AX19" s="4"/>
    </row>
    <row r="20" spans="2:50" ht="15.95" customHeight="1" thickTop="1" thickBot="1" x14ac:dyDescent="0.35">
      <c r="B20" s="30">
        <v>11</v>
      </c>
      <c r="C20" s="142" t="s">
        <v>44</v>
      </c>
      <c r="D20" s="97" t="s">
        <v>71</v>
      </c>
      <c r="E20" s="98">
        <v>64</v>
      </c>
      <c r="F20" s="99" t="str">
        <f t="shared" si="9"/>
        <v>B</v>
      </c>
      <c r="G20" s="98">
        <v>48</v>
      </c>
      <c r="H20" s="100" t="str">
        <f t="shared" si="10"/>
        <v>C</v>
      </c>
      <c r="I20" s="101">
        <v>70</v>
      </c>
      <c r="J20" s="101" t="str">
        <f t="shared" si="11"/>
        <v>B</v>
      </c>
      <c r="K20" s="102">
        <v>82.5</v>
      </c>
      <c r="L20" s="99" t="str">
        <f t="shared" si="12"/>
        <v>A</v>
      </c>
      <c r="M20" s="98">
        <v>91</v>
      </c>
      <c r="N20" s="99" t="str">
        <f t="shared" si="13"/>
        <v>A</v>
      </c>
      <c r="O20" s="104">
        <f t="shared" si="14"/>
        <v>355.5</v>
      </c>
      <c r="P20" s="105">
        <f t="shared" si="15"/>
        <v>71.099999999999994</v>
      </c>
      <c r="Q20" s="106">
        <f t="shared" si="16"/>
        <v>11</v>
      </c>
      <c r="R20" s="99" t="str">
        <f t="shared" si="17"/>
        <v>B</v>
      </c>
      <c r="AW20" s="4"/>
      <c r="AX20" s="4"/>
    </row>
    <row r="21" spans="2:50" ht="15.95" customHeight="1" thickTop="1" thickBot="1" x14ac:dyDescent="0.35">
      <c r="B21" s="31">
        <v>12</v>
      </c>
      <c r="C21" s="143" t="s">
        <v>68</v>
      </c>
      <c r="D21" s="108" t="s">
        <v>72</v>
      </c>
      <c r="E21" s="117">
        <v>64</v>
      </c>
      <c r="F21" s="110" t="str">
        <f t="shared" si="9"/>
        <v>B</v>
      </c>
      <c r="G21" s="117">
        <v>62</v>
      </c>
      <c r="H21" s="111" t="str">
        <f t="shared" si="10"/>
        <v>B</v>
      </c>
      <c r="I21" s="112">
        <v>79.5</v>
      </c>
      <c r="J21" s="112" t="str">
        <f t="shared" si="11"/>
        <v>B</v>
      </c>
      <c r="K21" s="118">
        <v>61.5</v>
      </c>
      <c r="L21" s="110" t="str">
        <f t="shared" si="12"/>
        <v>B</v>
      </c>
      <c r="M21" s="117">
        <v>77</v>
      </c>
      <c r="N21" s="110" t="str">
        <f t="shared" si="13"/>
        <v>B</v>
      </c>
      <c r="O21" s="119">
        <f t="shared" si="14"/>
        <v>344</v>
      </c>
      <c r="P21" s="114">
        <f t="shared" si="15"/>
        <v>68.8</v>
      </c>
      <c r="Q21" s="115">
        <f t="shared" si="16"/>
        <v>12</v>
      </c>
      <c r="R21" s="110" t="str">
        <f t="shared" si="17"/>
        <v>B</v>
      </c>
      <c r="AW21" s="4"/>
      <c r="AX21" s="4"/>
    </row>
    <row r="22" spans="2:50" ht="15.95" customHeight="1" thickTop="1" thickBot="1" x14ac:dyDescent="0.35">
      <c r="B22" s="30">
        <v>13</v>
      </c>
      <c r="C22" s="143" t="s">
        <v>60</v>
      </c>
      <c r="D22" s="108" t="s">
        <v>72</v>
      </c>
      <c r="E22" s="117">
        <v>56</v>
      </c>
      <c r="F22" s="110" t="str">
        <f t="shared" si="9"/>
        <v>C</v>
      </c>
      <c r="G22" s="117">
        <v>83</v>
      </c>
      <c r="H22" s="111" t="str">
        <f t="shared" si="10"/>
        <v>A</v>
      </c>
      <c r="I22" s="112">
        <v>67</v>
      </c>
      <c r="J22" s="112" t="str">
        <f t="shared" si="11"/>
        <v>B</v>
      </c>
      <c r="K22" s="118">
        <v>64</v>
      </c>
      <c r="L22" s="110" t="str">
        <f t="shared" si="12"/>
        <v>B</v>
      </c>
      <c r="M22" s="117">
        <v>69</v>
      </c>
      <c r="N22" s="110" t="str">
        <f t="shared" si="13"/>
        <v>B</v>
      </c>
      <c r="O22" s="119">
        <f t="shared" si="14"/>
        <v>339</v>
      </c>
      <c r="P22" s="114">
        <f t="shared" si="15"/>
        <v>67.8</v>
      </c>
      <c r="Q22" s="115">
        <f t="shared" si="16"/>
        <v>13</v>
      </c>
      <c r="R22" s="110" t="str">
        <f t="shared" si="17"/>
        <v>B</v>
      </c>
      <c r="AW22" s="4"/>
      <c r="AX22" s="4"/>
    </row>
    <row r="23" spans="2:50" ht="15.95" customHeight="1" thickTop="1" thickBot="1" x14ac:dyDescent="0.35">
      <c r="B23" s="31">
        <v>14</v>
      </c>
      <c r="C23" s="143" t="s">
        <v>63</v>
      </c>
      <c r="D23" s="108" t="s">
        <v>72</v>
      </c>
      <c r="E23" s="117">
        <v>64</v>
      </c>
      <c r="F23" s="110" t="str">
        <f t="shared" si="9"/>
        <v>B</v>
      </c>
      <c r="G23" s="117">
        <v>52</v>
      </c>
      <c r="H23" s="111" t="str">
        <f t="shared" si="10"/>
        <v>C</v>
      </c>
      <c r="I23" s="112">
        <v>67.5</v>
      </c>
      <c r="J23" s="112" t="str">
        <f t="shared" si="11"/>
        <v>B</v>
      </c>
      <c r="K23" s="118">
        <v>76</v>
      </c>
      <c r="L23" s="110" t="str">
        <f t="shared" si="12"/>
        <v>B</v>
      </c>
      <c r="M23" s="117">
        <v>76</v>
      </c>
      <c r="N23" s="110" t="str">
        <f t="shared" si="13"/>
        <v>B</v>
      </c>
      <c r="O23" s="119">
        <f t="shared" si="14"/>
        <v>335.5</v>
      </c>
      <c r="P23" s="114">
        <f t="shared" si="15"/>
        <v>67.099999999999994</v>
      </c>
      <c r="Q23" s="115">
        <f t="shared" si="16"/>
        <v>14</v>
      </c>
      <c r="R23" s="110" t="str">
        <f t="shared" si="17"/>
        <v>B</v>
      </c>
      <c r="AW23" s="4"/>
      <c r="AX23" s="4"/>
    </row>
    <row r="24" spans="2:50" ht="15.95" customHeight="1" thickTop="1" thickBot="1" x14ac:dyDescent="0.35">
      <c r="B24" s="30">
        <v>15</v>
      </c>
      <c r="C24" s="143" t="s">
        <v>59</v>
      </c>
      <c r="D24" s="108" t="s">
        <v>72</v>
      </c>
      <c r="E24" s="117">
        <v>48</v>
      </c>
      <c r="F24" s="110" t="str">
        <f t="shared" si="9"/>
        <v>C</v>
      </c>
      <c r="G24" s="117">
        <v>63</v>
      </c>
      <c r="H24" s="111" t="str">
        <f t="shared" si="10"/>
        <v>B</v>
      </c>
      <c r="I24" s="112">
        <v>70.5</v>
      </c>
      <c r="J24" s="112" t="str">
        <f t="shared" si="11"/>
        <v>B</v>
      </c>
      <c r="K24" s="118">
        <v>76.5</v>
      </c>
      <c r="L24" s="110" t="str">
        <f t="shared" si="12"/>
        <v>B</v>
      </c>
      <c r="M24" s="117">
        <v>74</v>
      </c>
      <c r="N24" s="110" t="str">
        <f t="shared" si="13"/>
        <v>B</v>
      </c>
      <c r="O24" s="119">
        <f t="shared" si="14"/>
        <v>332</v>
      </c>
      <c r="P24" s="114">
        <f t="shared" si="15"/>
        <v>66.400000000000006</v>
      </c>
      <c r="Q24" s="115">
        <f t="shared" si="16"/>
        <v>15</v>
      </c>
      <c r="R24" s="110" t="str">
        <f t="shared" si="17"/>
        <v>B</v>
      </c>
      <c r="AW24" s="4"/>
      <c r="AX24" s="4"/>
    </row>
    <row r="25" spans="2:50" ht="15.95" customHeight="1" thickTop="1" thickBot="1" x14ac:dyDescent="0.35">
      <c r="B25" s="31">
        <v>16</v>
      </c>
      <c r="C25" s="142" t="s">
        <v>46</v>
      </c>
      <c r="D25" s="97" t="s">
        <v>71</v>
      </c>
      <c r="E25" s="98">
        <v>40</v>
      </c>
      <c r="F25" s="99" t="str">
        <f t="shared" si="9"/>
        <v>D</v>
      </c>
      <c r="G25" s="98">
        <v>62</v>
      </c>
      <c r="H25" s="100" t="str">
        <f t="shared" si="10"/>
        <v>B</v>
      </c>
      <c r="I25" s="101">
        <v>62</v>
      </c>
      <c r="J25" s="101" t="str">
        <f t="shared" si="11"/>
        <v>B</v>
      </c>
      <c r="K25" s="102">
        <v>82.5</v>
      </c>
      <c r="L25" s="99" t="str">
        <f t="shared" si="12"/>
        <v>A</v>
      </c>
      <c r="M25" s="98">
        <v>79</v>
      </c>
      <c r="N25" s="99" t="str">
        <f t="shared" si="13"/>
        <v>B</v>
      </c>
      <c r="O25" s="104">
        <f t="shared" si="14"/>
        <v>325.5</v>
      </c>
      <c r="P25" s="105">
        <f t="shared" si="15"/>
        <v>65.099999999999994</v>
      </c>
      <c r="Q25" s="106">
        <f t="shared" si="16"/>
        <v>16</v>
      </c>
      <c r="R25" s="99" t="str">
        <f t="shared" si="17"/>
        <v>B</v>
      </c>
      <c r="AW25" s="4"/>
      <c r="AX25" s="4"/>
    </row>
    <row r="26" spans="2:50" ht="15.95" customHeight="1" thickTop="1" thickBot="1" x14ac:dyDescent="0.35">
      <c r="B26" s="30">
        <v>17</v>
      </c>
      <c r="C26" s="142" t="s">
        <v>51</v>
      </c>
      <c r="D26" s="97" t="s">
        <v>71</v>
      </c>
      <c r="E26" s="98">
        <v>64</v>
      </c>
      <c r="F26" s="99" t="str">
        <f t="shared" si="9"/>
        <v>B</v>
      </c>
      <c r="G26" s="98">
        <v>59</v>
      </c>
      <c r="H26" s="100" t="str">
        <f t="shared" si="10"/>
        <v>C</v>
      </c>
      <c r="I26" s="101">
        <v>61.5</v>
      </c>
      <c r="J26" s="101" t="str">
        <f t="shared" si="11"/>
        <v>B</v>
      </c>
      <c r="K26" s="102">
        <v>45</v>
      </c>
      <c r="L26" s="99" t="str">
        <f t="shared" si="12"/>
        <v>C</v>
      </c>
      <c r="M26" s="98">
        <v>94</v>
      </c>
      <c r="N26" s="99" t="str">
        <f t="shared" si="13"/>
        <v>A</v>
      </c>
      <c r="O26" s="104">
        <f t="shared" si="14"/>
        <v>323.5</v>
      </c>
      <c r="P26" s="105">
        <f t="shared" si="15"/>
        <v>64.7</v>
      </c>
      <c r="Q26" s="106">
        <f t="shared" si="16"/>
        <v>17</v>
      </c>
      <c r="R26" s="99" t="str">
        <f t="shared" si="17"/>
        <v>B</v>
      </c>
      <c r="AW26" s="4"/>
      <c r="AX26" s="4"/>
    </row>
    <row r="27" spans="2:50" ht="15.95" customHeight="1" thickTop="1" thickBot="1" x14ac:dyDescent="0.35">
      <c r="B27" s="31">
        <v>18</v>
      </c>
      <c r="C27" s="143" t="s">
        <v>61</v>
      </c>
      <c r="D27" s="108" t="s">
        <v>72</v>
      </c>
      <c r="E27" s="117">
        <v>44</v>
      </c>
      <c r="F27" s="110" t="str">
        <f t="shared" si="9"/>
        <v>C</v>
      </c>
      <c r="G27" s="117">
        <v>58</v>
      </c>
      <c r="H27" s="111" t="str">
        <f t="shared" si="10"/>
        <v>C</v>
      </c>
      <c r="I27" s="112">
        <v>72</v>
      </c>
      <c r="J27" s="112" t="str">
        <f t="shared" si="11"/>
        <v>B</v>
      </c>
      <c r="K27" s="118">
        <v>64</v>
      </c>
      <c r="L27" s="110" t="str">
        <f t="shared" si="12"/>
        <v>B</v>
      </c>
      <c r="M27" s="117">
        <v>81</v>
      </c>
      <c r="N27" s="110" t="str">
        <f t="shared" si="13"/>
        <v>A</v>
      </c>
      <c r="O27" s="119">
        <f t="shared" si="14"/>
        <v>319</v>
      </c>
      <c r="P27" s="114">
        <f t="shared" si="15"/>
        <v>63.8</v>
      </c>
      <c r="Q27" s="115">
        <f t="shared" si="16"/>
        <v>18</v>
      </c>
      <c r="R27" s="110" t="str">
        <f t="shared" si="17"/>
        <v>B</v>
      </c>
      <c r="AW27" s="4"/>
      <c r="AX27" s="4"/>
    </row>
    <row r="28" spans="2:50" ht="15.95" customHeight="1" thickTop="1" thickBot="1" x14ac:dyDescent="0.35">
      <c r="B28" s="30">
        <v>19</v>
      </c>
      <c r="C28" s="143" t="s">
        <v>67</v>
      </c>
      <c r="D28" s="108" t="s">
        <v>72</v>
      </c>
      <c r="E28" s="117">
        <v>56</v>
      </c>
      <c r="F28" s="110" t="str">
        <f t="shared" si="9"/>
        <v>C</v>
      </c>
      <c r="G28" s="117">
        <v>62</v>
      </c>
      <c r="H28" s="111" t="str">
        <f t="shared" si="10"/>
        <v>B</v>
      </c>
      <c r="I28" s="112">
        <v>57.5</v>
      </c>
      <c r="J28" s="112" t="str">
        <f t="shared" si="11"/>
        <v>C</v>
      </c>
      <c r="K28" s="118">
        <v>56</v>
      </c>
      <c r="L28" s="110" t="str">
        <f t="shared" si="12"/>
        <v>C</v>
      </c>
      <c r="M28" s="117">
        <v>83</v>
      </c>
      <c r="N28" s="110" t="str">
        <f t="shared" si="13"/>
        <v>A</v>
      </c>
      <c r="O28" s="119">
        <f t="shared" si="14"/>
        <v>314.5</v>
      </c>
      <c r="P28" s="114">
        <f t="shared" si="15"/>
        <v>62.9</v>
      </c>
      <c r="Q28" s="115">
        <f t="shared" si="16"/>
        <v>19</v>
      </c>
      <c r="R28" s="110" t="str">
        <f t="shared" si="17"/>
        <v>B</v>
      </c>
      <c r="AW28" s="4"/>
      <c r="AX28" s="4"/>
    </row>
    <row r="29" spans="2:50" ht="15.95" customHeight="1" thickTop="1" thickBot="1" x14ac:dyDescent="0.35">
      <c r="B29" s="31">
        <v>20</v>
      </c>
      <c r="C29" s="143" t="s">
        <v>55</v>
      </c>
      <c r="D29" s="108" t="s">
        <v>72</v>
      </c>
      <c r="E29" s="117">
        <v>72</v>
      </c>
      <c r="F29" s="110" t="str">
        <f t="shared" si="9"/>
        <v>B</v>
      </c>
      <c r="G29" s="117">
        <v>43</v>
      </c>
      <c r="H29" s="111" t="str">
        <f t="shared" si="10"/>
        <v>C</v>
      </c>
      <c r="I29" s="112">
        <v>66.5</v>
      </c>
      <c r="J29" s="112" t="str">
        <f t="shared" si="11"/>
        <v>B</v>
      </c>
      <c r="K29" s="118">
        <v>55</v>
      </c>
      <c r="L29" s="110" t="str">
        <f t="shared" si="12"/>
        <v>C</v>
      </c>
      <c r="M29" s="117">
        <v>77</v>
      </c>
      <c r="N29" s="110" t="str">
        <f t="shared" si="13"/>
        <v>B</v>
      </c>
      <c r="O29" s="119">
        <f t="shared" si="14"/>
        <v>313.5</v>
      </c>
      <c r="P29" s="114">
        <f t="shared" si="15"/>
        <v>62.7</v>
      </c>
      <c r="Q29" s="115">
        <f t="shared" si="16"/>
        <v>20</v>
      </c>
      <c r="R29" s="110" t="str">
        <f t="shared" si="17"/>
        <v>B</v>
      </c>
      <c r="AW29" s="4"/>
      <c r="AX29" s="4"/>
    </row>
    <row r="30" spans="2:50" ht="15.95" customHeight="1" thickTop="1" thickBot="1" x14ac:dyDescent="0.35">
      <c r="B30" s="30">
        <v>21</v>
      </c>
      <c r="C30" s="143" t="s">
        <v>56</v>
      </c>
      <c r="D30" s="108" t="s">
        <v>72</v>
      </c>
      <c r="E30" s="117">
        <v>56</v>
      </c>
      <c r="F30" s="110" t="str">
        <f t="shared" si="9"/>
        <v>C</v>
      </c>
      <c r="G30" s="117">
        <v>42</v>
      </c>
      <c r="H30" s="111" t="str">
        <f t="shared" si="10"/>
        <v>C</v>
      </c>
      <c r="I30" s="112">
        <v>67.5</v>
      </c>
      <c r="J30" s="112" t="str">
        <f t="shared" si="11"/>
        <v>B</v>
      </c>
      <c r="K30" s="118">
        <v>67.5</v>
      </c>
      <c r="L30" s="110" t="str">
        <f t="shared" si="12"/>
        <v>B</v>
      </c>
      <c r="M30" s="117">
        <v>79</v>
      </c>
      <c r="N30" s="110" t="str">
        <f t="shared" si="13"/>
        <v>B</v>
      </c>
      <c r="O30" s="119">
        <f t="shared" si="14"/>
        <v>312</v>
      </c>
      <c r="P30" s="114">
        <f t="shared" si="15"/>
        <v>62.4</v>
      </c>
      <c r="Q30" s="115">
        <f t="shared" si="16"/>
        <v>21</v>
      </c>
      <c r="R30" s="110" t="str">
        <f t="shared" si="17"/>
        <v>B</v>
      </c>
      <c r="AW30" s="4"/>
      <c r="AX30" s="4"/>
    </row>
    <row r="31" spans="2:50" ht="15.95" customHeight="1" thickTop="1" thickBot="1" x14ac:dyDescent="0.35">
      <c r="B31" s="31">
        <v>22</v>
      </c>
      <c r="C31" s="144" t="s">
        <v>57</v>
      </c>
      <c r="D31" s="122" t="s">
        <v>72</v>
      </c>
      <c r="E31" s="123">
        <v>44</v>
      </c>
      <c r="F31" s="110" t="str">
        <f t="shared" si="9"/>
        <v>C</v>
      </c>
      <c r="G31" s="123">
        <v>38</v>
      </c>
      <c r="H31" s="111" t="str">
        <f t="shared" si="10"/>
        <v>D</v>
      </c>
      <c r="I31" s="112">
        <v>58</v>
      </c>
      <c r="J31" s="112" t="str">
        <f t="shared" si="11"/>
        <v>C</v>
      </c>
      <c r="K31" s="124">
        <v>67</v>
      </c>
      <c r="L31" s="110" t="str">
        <f t="shared" si="12"/>
        <v>B</v>
      </c>
      <c r="M31" s="123">
        <v>78</v>
      </c>
      <c r="N31" s="110" t="str">
        <f t="shared" si="13"/>
        <v>B</v>
      </c>
      <c r="O31" s="119">
        <f t="shared" si="14"/>
        <v>285</v>
      </c>
      <c r="P31" s="114">
        <f t="shared" si="15"/>
        <v>57</v>
      </c>
      <c r="Q31" s="115">
        <f t="shared" si="16"/>
        <v>22</v>
      </c>
      <c r="R31" s="110" t="str">
        <f t="shared" si="17"/>
        <v>C</v>
      </c>
      <c r="AW31" s="4"/>
      <c r="AX31" s="4"/>
    </row>
    <row r="32" spans="2:50" ht="15.95" customHeight="1" thickTop="1" thickBot="1" x14ac:dyDescent="0.35">
      <c r="B32" s="30">
        <v>23</v>
      </c>
      <c r="C32" s="143" t="s">
        <v>58</v>
      </c>
      <c r="D32" s="108" t="s">
        <v>72</v>
      </c>
      <c r="E32" s="117">
        <v>20</v>
      </c>
      <c r="F32" s="110" t="str">
        <f t="shared" si="9"/>
        <v>E</v>
      </c>
      <c r="G32" s="117">
        <v>36</v>
      </c>
      <c r="H32" s="111" t="str">
        <f t="shared" si="10"/>
        <v>D</v>
      </c>
      <c r="I32" s="112">
        <v>70.5</v>
      </c>
      <c r="J32" s="112" t="str">
        <f t="shared" si="11"/>
        <v>B</v>
      </c>
      <c r="K32" s="118">
        <v>46.5</v>
      </c>
      <c r="L32" s="110" t="str">
        <f t="shared" si="12"/>
        <v>C</v>
      </c>
      <c r="M32" s="117">
        <v>81</v>
      </c>
      <c r="N32" s="110" t="str">
        <f t="shared" si="13"/>
        <v>A</v>
      </c>
      <c r="O32" s="119">
        <f t="shared" si="14"/>
        <v>254</v>
      </c>
      <c r="P32" s="114">
        <f t="shared" si="15"/>
        <v>50.8</v>
      </c>
      <c r="Q32" s="115">
        <f t="shared" si="16"/>
        <v>23</v>
      </c>
      <c r="R32" s="110" t="str">
        <f t="shared" si="17"/>
        <v>C</v>
      </c>
      <c r="AW32" s="4"/>
      <c r="AX32" s="4"/>
    </row>
    <row r="33" spans="1:50" ht="15.95" customHeight="1" thickTop="1" thickBot="1" x14ac:dyDescent="0.35">
      <c r="B33" s="31">
        <v>24</v>
      </c>
      <c r="C33" s="143" t="s">
        <v>53</v>
      </c>
      <c r="D33" s="108" t="s">
        <v>72</v>
      </c>
      <c r="E33" s="117">
        <v>44</v>
      </c>
      <c r="F33" s="110" t="str">
        <f t="shared" si="9"/>
        <v>C</v>
      </c>
      <c r="G33" s="117">
        <v>43</v>
      </c>
      <c r="H33" s="111" t="str">
        <f t="shared" si="10"/>
        <v>C</v>
      </c>
      <c r="I33" s="112">
        <v>63.5</v>
      </c>
      <c r="J33" s="112" t="str">
        <f t="shared" si="11"/>
        <v>B</v>
      </c>
      <c r="K33" s="118">
        <v>43.5</v>
      </c>
      <c r="L33" s="110" t="str">
        <f t="shared" si="12"/>
        <v>C</v>
      </c>
      <c r="M33" s="117">
        <v>58</v>
      </c>
      <c r="N33" s="110" t="str">
        <f t="shared" si="13"/>
        <v>C</v>
      </c>
      <c r="O33" s="119">
        <f t="shared" si="14"/>
        <v>252</v>
      </c>
      <c r="P33" s="114">
        <f t="shared" si="15"/>
        <v>50.4</v>
      </c>
      <c r="Q33" s="115">
        <f t="shared" si="16"/>
        <v>24</v>
      </c>
      <c r="R33" s="110" t="str">
        <f t="shared" si="17"/>
        <v>C</v>
      </c>
      <c r="AW33" s="4"/>
      <c r="AX33" s="4"/>
    </row>
    <row r="34" spans="1:50" ht="15.95" customHeight="1" thickTop="1" thickBot="1" x14ac:dyDescent="0.35">
      <c r="B34" s="30">
        <v>25</v>
      </c>
      <c r="C34" s="107" t="s">
        <v>66</v>
      </c>
      <c r="D34" s="108" t="s">
        <v>72</v>
      </c>
      <c r="E34" s="117">
        <v>36</v>
      </c>
      <c r="F34" s="110" t="str">
        <f t="shared" si="9"/>
        <v>D</v>
      </c>
      <c r="G34" s="117">
        <v>18</v>
      </c>
      <c r="H34" s="111" t="str">
        <f t="shared" si="10"/>
        <v>E</v>
      </c>
      <c r="I34" s="112">
        <v>53</v>
      </c>
      <c r="J34" s="112" t="str">
        <f t="shared" si="11"/>
        <v>C</v>
      </c>
      <c r="K34" s="118">
        <v>53</v>
      </c>
      <c r="L34" s="110" t="str">
        <f t="shared" si="12"/>
        <v>C</v>
      </c>
      <c r="M34" s="117">
        <v>64</v>
      </c>
      <c r="N34" s="110" t="str">
        <f t="shared" si="13"/>
        <v>B</v>
      </c>
      <c r="O34" s="119">
        <f t="shared" si="14"/>
        <v>224</v>
      </c>
      <c r="P34" s="114">
        <f t="shared" si="15"/>
        <v>44.8</v>
      </c>
      <c r="Q34" s="115">
        <f t="shared" si="16"/>
        <v>25</v>
      </c>
      <c r="R34" s="110" t="str">
        <f t="shared" si="17"/>
        <v>C</v>
      </c>
      <c r="AW34" s="4"/>
      <c r="AX34" s="4"/>
    </row>
    <row r="35" spans="1:50" ht="15.95" customHeight="1" thickTop="1" thickBot="1" x14ac:dyDescent="0.35">
      <c r="A35" s="9"/>
      <c r="B35" s="31">
        <v>26</v>
      </c>
      <c r="C35" s="107" t="s">
        <v>65</v>
      </c>
      <c r="D35" s="108" t="s">
        <v>72</v>
      </c>
      <c r="E35" s="117">
        <v>32</v>
      </c>
      <c r="F35" s="110" t="str">
        <f t="shared" si="9"/>
        <v>D</v>
      </c>
      <c r="G35" s="117">
        <v>13</v>
      </c>
      <c r="H35" s="111" t="str">
        <f t="shared" si="10"/>
        <v>E</v>
      </c>
      <c r="I35" s="112">
        <v>40</v>
      </c>
      <c r="J35" s="112" t="str">
        <f t="shared" si="11"/>
        <v>D</v>
      </c>
      <c r="K35" s="118">
        <v>51</v>
      </c>
      <c r="L35" s="110" t="str">
        <f t="shared" si="12"/>
        <v>C</v>
      </c>
      <c r="M35" s="117">
        <v>70</v>
      </c>
      <c r="N35" s="110" t="str">
        <f t="shared" si="13"/>
        <v>B</v>
      </c>
      <c r="O35" s="119">
        <f t="shared" si="14"/>
        <v>206</v>
      </c>
      <c r="P35" s="114">
        <f t="shared" si="15"/>
        <v>41.2</v>
      </c>
      <c r="Q35" s="115">
        <f t="shared" si="16"/>
        <v>26</v>
      </c>
      <c r="R35" s="110" t="str">
        <f t="shared" si="17"/>
        <v>C</v>
      </c>
      <c r="AW35" s="4"/>
      <c r="AX35" s="4"/>
    </row>
    <row r="36" spans="1:50" ht="15.95" customHeight="1" thickTop="1" thickBot="1" x14ac:dyDescent="0.35">
      <c r="A36" s="9"/>
      <c r="B36" s="30">
        <v>27</v>
      </c>
      <c r="C36" s="96" t="s">
        <v>50</v>
      </c>
      <c r="D36" s="97" t="s">
        <v>71</v>
      </c>
      <c r="E36" s="98">
        <v>44</v>
      </c>
      <c r="F36" s="99" t="str">
        <f t="shared" si="9"/>
        <v>C</v>
      </c>
      <c r="G36" s="98">
        <v>25</v>
      </c>
      <c r="H36" s="100" t="str">
        <f t="shared" si="10"/>
        <v>D</v>
      </c>
      <c r="I36" s="101">
        <v>29.5</v>
      </c>
      <c r="J36" s="101" t="str">
        <f t="shared" si="11"/>
        <v>D</v>
      </c>
      <c r="K36" s="102">
        <v>26</v>
      </c>
      <c r="L36" s="99" t="str">
        <f t="shared" si="12"/>
        <v>D</v>
      </c>
      <c r="M36" s="98">
        <v>73</v>
      </c>
      <c r="N36" s="99" t="str">
        <f t="shared" si="13"/>
        <v>B</v>
      </c>
      <c r="O36" s="104">
        <f t="shared" si="14"/>
        <v>197.5</v>
      </c>
      <c r="P36" s="105">
        <f t="shared" si="15"/>
        <v>39.5</v>
      </c>
      <c r="Q36" s="106">
        <f t="shared" si="16"/>
        <v>27</v>
      </c>
      <c r="R36" s="99" t="str">
        <f t="shared" si="17"/>
        <v>D</v>
      </c>
      <c r="AW36" s="4"/>
      <c r="AX36" s="4"/>
    </row>
    <row r="37" spans="1:50" ht="15.95" customHeight="1" thickTop="1" thickBot="1" x14ac:dyDescent="0.35">
      <c r="B37" s="31">
        <v>28</v>
      </c>
      <c r="C37" s="107" t="s">
        <v>70</v>
      </c>
      <c r="D37" s="108" t="s">
        <v>72</v>
      </c>
      <c r="E37" s="117">
        <v>24</v>
      </c>
      <c r="F37" s="110" t="str">
        <f t="shared" si="9"/>
        <v>D</v>
      </c>
      <c r="G37" s="117">
        <v>29</v>
      </c>
      <c r="H37" s="111" t="str">
        <f t="shared" si="10"/>
        <v>D</v>
      </c>
      <c r="I37" s="112">
        <v>30</v>
      </c>
      <c r="J37" s="112" t="str">
        <f t="shared" si="11"/>
        <v>D</v>
      </c>
      <c r="K37" s="118">
        <v>20.5</v>
      </c>
      <c r="L37" s="110" t="str">
        <f t="shared" si="12"/>
        <v>E</v>
      </c>
      <c r="M37" s="117">
        <v>56</v>
      </c>
      <c r="N37" s="110" t="str">
        <f t="shared" si="13"/>
        <v>C</v>
      </c>
      <c r="O37" s="119">
        <f t="shared" si="14"/>
        <v>159.5</v>
      </c>
      <c r="P37" s="114">
        <f t="shared" si="15"/>
        <v>31.9</v>
      </c>
      <c r="Q37" s="115">
        <f t="shared" si="16"/>
        <v>28</v>
      </c>
      <c r="R37" s="110" t="str">
        <f t="shared" si="17"/>
        <v>D</v>
      </c>
      <c r="AW37" s="4"/>
      <c r="AX37" s="4"/>
    </row>
    <row r="38" spans="1:50" ht="15.95" customHeight="1" thickTop="1" thickBot="1" x14ac:dyDescent="0.35">
      <c r="B38" s="30">
        <v>29</v>
      </c>
      <c r="C38" s="96" t="s">
        <v>43</v>
      </c>
      <c r="D38" s="97" t="s">
        <v>71</v>
      </c>
      <c r="E38" s="125">
        <v>16</v>
      </c>
      <c r="F38" s="99" t="str">
        <f t="shared" si="9"/>
        <v>E</v>
      </c>
      <c r="G38" s="125">
        <v>16</v>
      </c>
      <c r="H38" s="100" t="str">
        <f t="shared" si="10"/>
        <v>E</v>
      </c>
      <c r="I38" s="101">
        <v>23</v>
      </c>
      <c r="J38" s="101" t="str">
        <f t="shared" si="11"/>
        <v>D</v>
      </c>
      <c r="K38" s="126">
        <v>14</v>
      </c>
      <c r="L38" s="99" t="str">
        <f t="shared" si="12"/>
        <v>E</v>
      </c>
      <c r="M38" s="125">
        <v>46</v>
      </c>
      <c r="N38" s="99" t="str">
        <f t="shared" si="13"/>
        <v>C</v>
      </c>
      <c r="O38" s="104">
        <f t="shared" si="14"/>
        <v>115</v>
      </c>
      <c r="P38" s="105">
        <f t="shared" si="15"/>
        <v>23</v>
      </c>
      <c r="Q38" s="106">
        <f t="shared" si="16"/>
        <v>29</v>
      </c>
      <c r="R38" s="99" t="str">
        <f t="shared" si="17"/>
        <v>D</v>
      </c>
      <c r="AW38" s="4"/>
      <c r="AX38" s="4"/>
    </row>
    <row r="39" spans="1:50" ht="15.95" customHeight="1" thickTop="1" thickBot="1" x14ac:dyDescent="0.35">
      <c r="B39" s="31">
        <v>30</v>
      </c>
      <c r="C39" s="127"/>
      <c r="D39" s="128"/>
      <c r="E39" s="129" t="s">
        <v>27</v>
      </c>
      <c r="F39" s="130"/>
      <c r="G39" s="129" t="s">
        <v>41</v>
      </c>
      <c r="H39" s="130"/>
      <c r="I39" s="131" t="s">
        <v>40</v>
      </c>
      <c r="J39" s="131"/>
      <c r="K39" s="132" t="s">
        <v>34</v>
      </c>
      <c r="L39" s="130"/>
      <c r="M39" s="132" t="s">
        <v>35</v>
      </c>
      <c r="N39" s="130"/>
      <c r="O39" s="133"/>
      <c r="P39" s="134">
        <f>AVERAGE(P10:P38)</f>
        <v>64.775862068965523</v>
      </c>
      <c r="Q39" s="133"/>
      <c r="R39" s="135" t="str">
        <f t="shared" ref="R39" si="18">IF(P39&gt;=81,"A",IF(P39&gt;=61,"B",IF(P39&gt;=41,"C",IF(P39&gt;=21,"D",IF(P39&gt;=0,"E",)))))</f>
        <v>B</v>
      </c>
      <c r="AW39" s="4"/>
      <c r="AX39" s="4"/>
    </row>
    <row r="40" spans="1:50" ht="15.95" customHeight="1" thickTop="1" x14ac:dyDescent="0.3">
      <c r="B40" s="30"/>
      <c r="C40" s="136" t="s">
        <v>14</v>
      </c>
      <c r="D40" s="128"/>
      <c r="E40" s="137">
        <v>5</v>
      </c>
      <c r="F40" s="138"/>
      <c r="G40" s="138">
        <v>3</v>
      </c>
      <c r="H40" s="138"/>
      <c r="I40" s="138">
        <v>4</v>
      </c>
      <c r="J40" s="138"/>
      <c r="K40" s="138">
        <v>2</v>
      </c>
      <c r="L40" s="138"/>
      <c r="M40" s="138">
        <v>1</v>
      </c>
      <c r="N40" s="138"/>
      <c r="O40" s="139"/>
      <c r="P40" s="134"/>
      <c r="Q40" s="139"/>
      <c r="R40" s="135"/>
      <c r="AW40" s="4"/>
      <c r="AX40" s="4"/>
    </row>
    <row r="41" spans="1:50" ht="15.95" customHeight="1" x14ac:dyDescent="0.3">
      <c r="B41" s="31"/>
      <c r="C41" s="136" t="s">
        <v>15</v>
      </c>
      <c r="D41" s="128"/>
      <c r="E41" s="140">
        <f>AVERAGE(E10:E38)</f>
        <v>54.896551724137929</v>
      </c>
      <c r="F41" s="141" t="str">
        <f t="shared" ref="F41" si="19">IF(E41&gt;=81,"A",IF(E41&gt;=61,"B",IF(E41&gt;=41,"C",IF(E41&gt;=21,"D",IF(E41&gt;=0,"E",)))))</f>
        <v>C</v>
      </c>
      <c r="G41" s="140">
        <f>AVERAGE(G10:G38)</f>
        <v>53.931034482758619</v>
      </c>
      <c r="H41" s="141" t="str">
        <f t="shared" ref="H41" si="20">IF(G41&gt;=81,"A",IF(G41&gt;=61,"B",IF(G41&gt;=41,"C",IF(G41&gt;=21,"D",IF(G41&gt;=0,"E",)))))</f>
        <v>C</v>
      </c>
      <c r="I41" s="140">
        <f>AVERAGE(I10:I38)</f>
        <v>68.327586206896555</v>
      </c>
      <c r="J41" s="141" t="s">
        <v>20</v>
      </c>
      <c r="K41" s="140">
        <f>AVERAGE(K10:K38)</f>
        <v>66.448275862068968</v>
      </c>
      <c r="L41" s="141" t="str">
        <f t="shared" ref="L41" si="21">IF(K41&gt;=81,"A",IF(K41&gt;=61,"B",IF(K41&gt;=41,"C",IF(K41&gt;=21,"D",IF(K41&gt;=0,"E",)))))</f>
        <v>B</v>
      </c>
      <c r="M41" s="140">
        <f>AVERAGE(M10:M38)</f>
        <v>80.275862068965523</v>
      </c>
      <c r="N41" s="141" t="str">
        <f t="shared" ref="N41" si="22">IF(M41&gt;=81,"A",IF(M41&gt;=61,"B",IF(M41&gt;=41,"C",IF(M41&gt;=21,"D",IF(M41&gt;=0,"E",)))))</f>
        <v>B</v>
      </c>
      <c r="O41" s="139"/>
      <c r="P41" s="139"/>
      <c r="Q41" s="139"/>
      <c r="R41" s="139"/>
      <c r="AW41" s="4"/>
      <c r="AX41" s="4"/>
    </row>
    <row r="42" spans="1:50" ht="27" customHeight="1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AW42" s="4"/>
      <c r="AX42" s="4"/>
    </row>
    <row r="43" spans="1:50" ht="15.95" customHeight="1" x14ac:dyDescent="0.2">
      <c r="B43" s="5"/>
      <c r="C43" s="42" t="s">
        <v>16</v>
      </c>
      <c r="D43" s="42"/>
      <c r="E43" s="5"/>
      <c r="F43" s="5"/>
      <c r="G43" s="5"/>
      <c r="H43" s="5"/>
      <c r="I43" s="5"/>
      <c r="J43" s="5"/>
      <c r="K43" s="5"/>
      <c r="L43" s="5"/>
      <c r="M43" s="5"/>
      <c r="N43" s="5"/>
      <c r="AW43" s="4"/>
      <c r="AX43" s="4"/>
    </row>
    <row r="44" spans="1:50" ht="15.95" customHeight="1" x14ac:dyDescent="0.2">
      <c r="B44" s="5"/>
      <c r="C44" s="32" t="s">
        <v>17</v>
      </c>
      <c r="D44" s="32" t="s">
        <v>18</v>
      </c>
      <c r="E44" s="5"/>
      <c r="F44" s="36" t="s">
        <v>28</v>
      </c>
      <c r="G44" s="36"/>
      <c r="H44" s="36"/>
      <c r="I44" s="36"/>
      <c r="J44" s="36"/>
      <c r="K44" s="36"/>
      <c r="L44" s="36"/>
      <c r="M44" s="5"/>
      <c r="N44" s="5"/>
    </row>
    <row r="45" spans="1:50" ht="15.95" customHeight="1" x14ac:dyDescent="0.2">
      <c r="B45" s="5"/>
      <c r="C45" s="32" t="s">
        <v>19</v>
      </c>
      <c r="D45" s="33">
        <f>COUNTIF(R10:R38,"A")</f>
        <v>5</v>
      </c>
      <c r="E45" s="5"/>
      <c r="F45" s="38">
        <v>1</v>
      </c>
      <c r="G45" s="38" t="s">
        <v>29</v>
      </c>
      <c r="H45" s="37"/>
      <c r="I45" s="37"/>
      <c r="J45" s="37"/>
      <c r="K45" s="37"/>
      <c r="L45" s="37"/>
      <c r="M45" s="5"/>
      <c r="N45" s="5"/>
    </row>
    <row r="46" spans="1:50" ht="15.95" customHeight="1" x14ac:dyDescent="0.2">
      <c r="B46" s="5"/>
      <c r="C46" s="32" t="s">
        <v>20</v>
      </c>
      <c r="D46" s="33">
        <f>COUNTIF(R10:R38,"B")</f>
        <v>16</v>
      </c>
      <c r="E46" s="5"/>
      <c r="F46" s="38">
        <v>2</v>
      </c>
      <c r="G46" s="56" t="s">
        <v>37</v>
      </c>
      <c r="H46" s="56"/>
      <c r="I46" s="56"/>
      <c r="J46" s="56"/>
      <c r="K46" s="56"/>
      <c r="L46" s="56"/>
      <c r="M46" s="56"/>
      <c r="N46" s="5"/>
    </row>
    <row r="47" spans="1:50" ht="15.95" customHeight="1" x14ac:dyDescent="0.2">
      <c r="B47" s="5"/>
      <c r="C47" s="32" t="s">
        <v>21</v>
      </c>
      <c r="D47" s="33">
        <f>COUNTIF(R10:R38,"C")</f>
        <v>5</v>
      </c>
      <c r="E47" s="5"/>
      <c r="F47" s="38">
        <v>3</v>
      </c>
      <c r="G47" s="39" t="s">
        <v>36</v>
      </c>
      <c r="H47" s="39"/>
      <c r="I47" s="39"/>
      <c r="J47" s="39"/>
      <c r="K47" s="39"/>
      <c r="L47" s="39"/>
      <c r="M47" s="39"/>
      <c r="N47" s="39"/>
      <c r="O47" s="39"/>
      <c r="P47" s="40"/>
      <c r="Q47" s="40"/>
    </row>
    <row r="48" spans="1:50" ht="15.95" customHeight="1" x14ac:dyDescent="0.2">
      <c r="B48" s="5"/>
      <c r="C48" s="32" t="s">
        <v>22</v>
      </c>
      <c r="D48" s="33">
        <f>COUNTIF(R10:R38,"D")</f>
        <v>3</v>
      </c>
      <c r="E48" s="5"/>
      <c r="F48" s="38">
        <v>4</v>
      </c>
      <c r="G48" s="56" t="s">
        <v>38</v>
      </c>
      <c r="H48" s="56"/>
      <c r="I48" s="56"/>
      <c r="J48" s="56"/>
      <c r="K48" s="56"/>
      <c r="L48" s="56"/>
      <c r="M48" s="56"/>
      <c r="N48" s="5"/>
    </row>
    <row r="49" spans="1:50" ht="15.95" customHeight="1" x14ac:dyDescent="0.2">
      <c r="B49" s="5"/>
      <c r="C49" s="32" t="s">
        <v>23</v>
      </c>
      <c r="D49" s="33">
        <f>COUNTIF(R10:R38,"E")</f>
        <v>0</v>
      </c>
      <c r="E49" s="5"/>
      <c r="F49" s="38">
        <v>5</v>
      </c>
      <c r="G49" s="38" t="s">
        <v>73</v>
      </c>
      <c r="H49" s="37"/>
      <c r="I49" s="37"/>
      <c r="J49" s="37"/>
      <c r="K49" s="37"/>
      <c r="L49" s="37"/>
      <c r="M49" s="5"/>
      <c r="N49" s="5"/>
    </row>
    <row r="50" spans="1:50" ht="15.95" customHeight="1" x14ac:dyDescent="0.2">
      <c r="B50" s="5"/>
      <c r="C50" s="35" t="s">
        <v>24</v>
      </c>
      <c r="D50" s="34">
        <f>SUM(D45:D49)</f>
        <v>29</v>
      </c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50" ht="15.9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50" ht="15.9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50" ht="15.9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50" ht="31.5" customHeight="1" x14ac:dyDescent="0.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1:50" ht="15.95" customHeight="1" x14ac:dyDescent="0.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ht="15.9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1:50" ht="15.9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1:50" ht="15.95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R58" s="27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5.95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R59" s="27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5.95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R60" s="27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5.95" customHeight="1" x14ac:dyDescent="0.2">
      <c r="A61" s="5"/>
      <c r="B61" s="5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R61" s="27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5.95" customHeight="1" x14ac:dyDescent="0.2">
      <c r="A62" s="5"/>
      <c r="B62" s="5"/>
      <c r="C62" s="18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R62" s="27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5.95" customHeight="1" x14ac:dyDescent="0.2">
      <c r="A63" s="5"/>
      <c r="B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5.95" customHeight="1" x14ac:dyDescent="0.2">
      <c r="A64" s="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5.95" customHeight="1" x14ac:dyDescent="0.2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5.95" customHeight="1" x14ac:dyDescent="0.2">
      <c r="A66" s="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5.95" customHeight="1" x14ac:dyDescent="0.2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5.95" customHeight="1" x14ac:dyDescent="0.2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5.95" customHeight="1" x14ac:dyDescent="0.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5.95" customHeight="1" x14ac:dyDescent="0.2">
      <c r="A70" s="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71" spans="1:50" ht="15.95" customHeight="1" x14ac:dyDescent="0.2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</row>
    <row r="72" spans="1:50" ht="15.95" customHeight="1" x14ac:dyDescent="0.2">
      <c r="A72" s="5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</row>
    <row r="73" spans="1:50" ht="15.95" customHeight="1" x14ac:dyDescent="0.2">
      <c r="A73" s="5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</row>
    <row r="74" spans="1:50" ht="15.95" customHeight="1" x14ac:dyDescent="0.2">
      <c r="A74" s="5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</row>
    <row r="75" spans="1:50" ht="15.95" customHeight="1" x14ac:dyDescent="0.2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</row>
    <row r="76" spans="1:50" ht="12.95" customHeight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50" ht="12.95" customHeight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50" ht="12.95" customHeight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50" ht="12.95" customHeight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50" ht="12.95" customHeight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2:14" ht="12.95" customHeight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2:14" ht="12.95" customHeight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2:14" ht="12.95" customHeight="1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2:14" ht="12.95" customHeight="1" x14ac:dyDescent="0.2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2:14" ht="12.95" customHeight="1" x14ac:dyDescent="0.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2:14" ht="12.95" customHeight="1" x14ac:dyDescent="0.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2:14" ht="12.95" customHeight="1" x14ac:dyDescent="0.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2:14" ht="12.95" customHeight="1" x14ac:dyDescent="0.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2:14" ht="12.95" customHeight="1" x14ac:dyDescent="0.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2:14" ht="12.95" customHeight="1" x14ac:dyDescent="0.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2:14" ht="12.95" customHeight="1" x14ac:dyDescent="0.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2:14" ht="12.95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2:14" ht="12.95" customHeight="1" x14ac:dyDescent="0.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2:14" ht="12.95" customHeight="1" x14ac:dyDescent="0.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2:14" ht="12.95" customHeight="1" x14ac:dyDescent="0.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2:14" ht="12.95" customHeight="1" x14ac:dyDescent="0.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2:14" ht="12.95" customHeight="1" x14ac:dyDescent="0.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2.95" customHeight="1" x14ac:dyDescent="0.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.95" customHeight="1" x14ac:dyDescent="0.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2:14" ht="12.95" customHeight="1" x14ac:dyDescent="0.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2:14" ht="12.95" customHeight="1" x14ac:dyDescent="0.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2:14" ht="12.95" customHeight="1" x14ac:dyDescent="0.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2:14" ht="12.95" customHeight="1" x14ac:dyDescent="0.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2:14" ht="12.95" customHeight="1" x14ac:dyDescent="0.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2:14" ht="12.95" customHeight="1" x14ac:dyDescent="0.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2:14" ht="12.95" customHeight="1" x14ac:dyDescent="0.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2:14" ht="12.95" customHeight="1" x14ac:dyDescent="0.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2:14" ht="12.95" customHeight="1" x14ac:dyDescent="0.2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2:14" ht="12.95" customHeight="1" x14ac:dyDescent="0.2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2:14" ht="12.95" customHeight="1" x14ac:dyDescent="0.2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2:14" ht="12.95" customHeight="1" x14ac:dyDescent="0.2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2:14" ht="12.95" customHeight="1" x14ac:dyDescent="0.2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2:14" ht="12.95" customHeight="1" x14ac:dyDescent="0.2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2:14" ht="12.95" customHeight="1" x14ac:dyDescent="0.2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2:14" ht="12.95" customHeight="1" x14ac:dyDescent="0.2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2:14" ht="12.95" customHeight="1" x14ac:dyDescent="0.2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2:14" ht="12.95" customHeight="1" x14ac:dyDescent="0.2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2:14" ht="12.95" customHeight="1" x14ac:dyDescent="0.2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2:14" ht="12.95" customHeight="1" x14ac:dyDescent="0.2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2:14" ht="12.95" customHeight="1" x14ac:dyDescent="0.2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2:14" ht="12.95" customHeight="1" x14ac:dyDescent="0.2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2:14" ht="12.95" customHeight="1" x14ac:dyDescent="0.2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2:14" ht="12.95" customHeight="1" x14ac:dyDescent="0.2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2:14" ht="12.95" customHeight="1" x14ac:dyDescent="0.2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2:14" ht="12.95" customHeight="1" x14ac:dyDescent="0.2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2:14" ht="12.95" customHeight="1" x14ac:dyDescent="0.2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2:14" ht="12.95" customHeight="1" x14ac:dyDescent="0.2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2:14" ht="12.95" customHeight="1" x14ac:dyDescent="0.2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2:14" ht="12.95" customHeight="1" x14ac:dyDescent="0.2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2:14" ht="12.95" customHeight="1" x14ac:dyDescent="0.2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2:14" ht="12.95" customHeight="1" x14ac:dyDescent="0.2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2:14" ht="12.95" customHeight="1" x14ac:dyDescent="0.2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2:14" ht="12.95" customHeight="1" x14ac:dyDescent="0.2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2:14" ht="12.95" customHeight="1" x14ac:dyDescent="0.2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2:14" ht="12.95" customHeight="1" x14ac:dyDescent="0.2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2:14" ht="12.95" customHeight="1" x14ac:dyDescent="0.2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2:14" ht="12.95" customHeight="1" x14ac:dyDescent="0.2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2:14" ht="12.95" customHeight="1" x14ac:dyDescent="0.2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2:14" ht="12.95" customHeight="1" x14ac:dyDescent="0.2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2:14" ht="12.95" customHeight="1" x14ac:dyDescent="0.2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2:14" ht="12.95" customHeight="1" x14ac:dyDescent="0.2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2:14" ht="12.95" customHeight="1" x14ac:dyDescent="0.2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2:14" ht="12.95" customHeight="1" x14ac:dyDescent="0.2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2:14" ht="12.95" customHeight="1" x14ac:dyDescent="0.2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2:14" ht="12.95" customHeight="1" x14ac:dyDescent="0.2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2:14" ht="12.95" customHeight="1" x14ac:dyDescent="0.2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2:14" ht="12.95" customHeight="1" x14ac:dyDescent="0.2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2:14" ht="12.95" customHeight="1" x14ac:dyDescent="0.2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2:14" ht="12.95" customHeight="1" x14ac:dyDescent="0.2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2:14" ht="12.95" customHeight="1" x14ac:dyDescent="0.2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2:14" ht="12.95" customHeight="1" x14ac:dyDescent="0.2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2:14" ht="12.95" customHeight="1" x14ac:dyDescent="0.2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2:14" ht="12.95" customHeight="1" x14ac:dyDescent="0.2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2:14" ht="12.95" customHeight="1" x14ac:dyDescent="0.2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2:14" ht="12.95" customHeight="1" x14ac:dyDescent="0.2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2:14" ht="12.95" customHeight="1" x14ac:dyDescent="0.2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2:14" ht="12.95" customHeight="1" x14ac:dyDescent="0.2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2:14" ht="12.95" customHeight="1" x14ac:dyDescent="0.2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2:14" ht="12.95" customHeight="1" x14ac:dyDescent="0.2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2:14" ht="12.95" customHeight="1" x14ac:dyDescent="0.2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2:14" ht="12.95" customHeigh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2:14" ht="12.95" customHeight="1" x14ac:dyDescent="0.2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2:14" ht="12.95" customHeight="1" x14ac:dyDescent="0.2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2:14" ht="12.95" customHeight="1" x14ac:dyDescent="0.2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2:14" ht="12.95" customHeight="1" x14ac:dyDescent="0.2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2:14" ht="12.95" customHeight="1" x14ac:dyDescent="0.2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2:14" ht="12.95" customHeight="1" x14ac:dyDescent="0.2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2:14" ht="12.95" customHeight="1" x14ac:dyDescent="0.2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2:14" ht="12.95" customHeight="1" x14ac:dyDescent="0.2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2:14" ht="12.95" customHeight="1" x14ac:dyDescent="0.2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2:14" ht="12.95" customHeight="1" x14ac:dyDescent="0.2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2:14" ht="12.95" customHeight="1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2:14" ht="12.95" customHeight="1" x14ac:dyDescent="0.2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2:14" ht="12.95" customHeight="1" x14ac:dyDescent="0.2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2:14" ht="12.95" customHeight="1" x14ac:dyDescent="0.2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2:14" ht="12.95" customHeight="1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2:14" ht="12.95" customHeight="1" x14ac:dyDescent="0.2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2:14" ht="12.95" customHeight="1" x14ac:dyDescent="0.2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2:14" ht="12.95" customHeight="1" x14ac:dyDescent="0.2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2:14" ht="12.95" customHeight="1" x14ac:dyDescent="0.2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2:14" ht="12.95" customHeight="1" x14ac:dyDescent="0.2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2:14" ht="12.95" customHeight="1" x14ac:dyDescent="0.2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2:14" ht="12.95" customHeight="1" x14ac:dyDescent="0.2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2:14" ht="12.95" customHeight="1" x14ac:dyDescent="0.2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2:14" ht="12.95" customHeight="1" x14ac:dyDescent="0.2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2:14" ht="12.95" customHeight="1" x14ac:dyDescent="0.2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2:14" ht="12.95" customHeight="1" x14ac:dyDescent="0.2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2:14" ht="12.95" customHeight="1" x14ac:dyDescent="0.2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2:14" ht="12.95" customHeight="1" x14ac:dyDescent="0.2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2:14" ht="12.95" customHeight="1" x14ac:dyDescent="0.2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2:14" ht="12.95" customHeight="1" x14ac:dyDescent="0.2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2:14" ht="12.95" customHeight="1" x14ac:dyDescent="0.2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2:14" ht="12.95" customHeight="1" x14ac:dyDescent="0.2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2:14" ht="12.95" customHeight="1" x14ac:dyDescent="0.2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2:14" ht="12.95" customHeight="1" x14ac:dyDescent="0.2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2:14" ht="12.95" customHeight="1" x14ac:dyDescent="0.2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2:14" ht="12.95" customHeight="1" x14ac:dyDescent="0.2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2:14" ht="12.95" customHeight="1" x14ac:dyDescent="0.2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2:14" ht="12.95" customHeight="1" x14ac:dyDescent="0.2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2:14" ht="12.95" customHeight="1" x14ac:dyDescent="0.2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2:14" ht="12.95" customHeight="1" x14ac:dyDescent="0.2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2:14" ht="12.95" customHeight="1" x14ac:dyDescent="0.2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2:14" ht="12.95" customHeight="1" x14ac:dyDescent="0.2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2:14" ht="12.95" customHeight="1" x14ac:dyDescent="0.2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2:14" ht="12.95" customHeight="1" x14ac:dyDescent="0.2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2:14" ht="12.95" customHeight="1" x14ac:dyDescent="0.2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2:14" ht="12.95" customHeight="1" x14ac:dyDescent="0.2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2:14" ht="12.95" customHeight="1" x14ac:dyDescent="0.2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2:14" ht="12.95" customHeight="1" x14ac:dyDescent="0.2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2:14" ht="12.95" customHeight="1" x14ac:dyDescent="0.2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2:14" ht="12.95" customHeight="1" x14ac:dyDescent="0.2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2:14" ht="12.95" customHeight="1" x14ac:dyDescent="0.2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2:14" ht="12.95" customHeight="1" x14ac:dyDescent="0.2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2:14" ht="12.95" customHeight="1" x14ac:dyDescent="0.2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2:14" ht="12.95" customHeight="1" x14ac:dyDescent="0.2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2:14" ht="12.95" customHeight="1" x14ac:dyDescent="0.2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2:14" ht="12.95" customHeight="1" x14ac:dyDescent="0.2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2:14" ht="12.95" customHeight="1" x14ac:dyDescent="0.2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2:14" ht="12.95" customHeight="1" x14ac:dyDescent="0.2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2:14" ht="12.95" customHeight="1" x14ac:dyDescent="0.2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2:14" ht="12.95" customHeight="1" x14ac:dyDescent="0.2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2:14" ht="12.95" customHeight="1" x14ac:dyDescent="0.2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2:14" ht="12.95" customHeight="1" x14ac:dyDescent="0.2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2:14" ht="12.95" customHeight="1" x14ac:dyDescent="0.2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2:14" ht="12.95" customHeight="1" x14ac:dyDescent="0.2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2:14" ht="12.95" customHeight="1" x14ac:dyDescent="0.2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2:14" ht="12.95" customHeight="1" x14ac:dyDescent="0.2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2:14" ht="12.95" customHeight="1" x14ac:dyDescent="0.2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2:14" ht="12.95" customHeight="1" x14ac:dyDescent="0.2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2:14" ht="12.95" customHeight="1" x14ac:dyDescent="0.2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2:14" ht="12.95" customHeight="1" x14ac:dyDescent="0.2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2:14" ht="12.95" customHeight="1" x14ac:dyDescent="0.2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2:14" ht="12.95" customHeight="1" x14ac:dyDescent="0.2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2:14" ht="12.95" customHeight="1" x14ac:dyDescent="0.2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2:14" ht="12.95" customHeight="1" x14ac:dyDescent="0.2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2:14" ht="12.95" customHeight="1" x14ac:dyDescent="0.2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2:14" ht="12.95" customHeight="1" x14ac:dyDescent="0.2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2:14" ht="12.95" customHeight="1" x14ac:dyDescent="0.2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2:14" ht="12.95" customHeight="1" x14ac:dyDescent="0.2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2:14" ht="12.95" customHeight="1" x14ac:dyDescent="0.2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2:14" ht="12.95" customHeight="1" x14ac:dyDescent="0.2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2:14" ht="12.95" customHeight="1" x14ac:dyDescent="0.2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2:14" ht="12.95" customHeight="1" x14ac:dyDescent="0.2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2:14" ht="12.95" customHeight="1" x14ac:dyDescent="0.2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2:14" ht="12.95" customHeight="1" x14ac:dyDescent="0.2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2:14" ht="12.95" customHeight="1" x14ac:dyDescent="0.2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2:14" ht="12.95" customHeight="1" x14ac:dyDescent="0.2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2:14" ht="12.95" customHeight="1" x14ac:dyDescent="0.2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2:14" ht="12.95" customHeight="1" x14ac:dyDescent="0.2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2:14" ht="12.95" customHeight="1" x14ac:dyDescent="0.2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2:14" ht="12.95" customHeight="1" x14ac:dyDescent="0.2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2:14" ht="12.95" customHeight="1" x14ac:dyDescent="0.2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2:14" ht="12.95" customHeight="1" x14ac:dyDescent="0.2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2:14" ht="12.95" customHeight="1" x14ac:dyDescent="0.2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2:14" ht="12.95" customHeight="1" x14ac:dyDescent="0.2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2:14" ht="12.95" customHeight="1" x14ac:dyDescent="0.2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2:14" ht="12.95" customHeight="1" x14ac:dyDescent="0.2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2:14" ht="12.95" customHeight="1" x14ac:dyDescent="0.2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2:14" ht="12.95" customHeight="1" x14ac:dyDescent="0.2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2:14" ht="12.95" customHeight="1" x14ac:dyDescent="0.2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2:14" ht="12.95" customHeight="1" x14ac:dyDescent="0.2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2:14" ht="12.95" customHeight="1" x14ac:dyDescent="0.2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2:14" ht="12.95" customHeight="1" x14ac:dyDescent="0.2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2:14" ht="12.95" customHeight="1" x14ac:dyDescent="0.2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2:14" ht="12.95" customHeight="1" x14ac:dyDescent="0.2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2:14" ht="12.95" customHeight="1" x14ac:dyDescent="0.2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2:14" ht="12.95" customHeight="1" x14ac:dyDescent="0.2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2:14" ht="12.95" customHeight="1" x14ac:dyDescent="0.2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2:14" ht="12.95" customHeight="1" x14ac:dyDescent="0.2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2:14" ht="12.95" customHeight="1" x14ac:dyDescent="0.2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2:14" ht="12.95" customHeight="1" x14ac:dyDescent="0.2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2:14" ht="12.95" customHeight="1" x14ac:dyDescent="0.2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2:14" ht="12.95" customHeight="1" x14ac:dyDescent="0.2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2:14" ht="12.95" customHeight="1" x14ac:dyDescent="0.2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2:14" ht="12.95" customHeight="1" x14ac:dyDescent="0.2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2:14" ht="12.95" customHeight="1" x14ac:dyDescent="0.2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2:14" ht="12.95" customHeight="1" x14ac:dyDescent="0.2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2:14" ht="12.95" customHeight="1" x14ac:dyDescent="0.2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2:14" ht="12.95" customHeight="1" x14ac:dyDescent="0.2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2:14" ht="12.95" customHeight="1" x14ac:dyDescent="0.2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2:14" ht="12.95" customHeight="1" x14ac:dyDescent="0.2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2:14" ht="12.95" customHeight="1" x14ac:dyDescent="0.2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2:14" ht="12.95" customHeight="1" x14ac:dyDescent="0.2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2:14" ht="12.95" customHeight="1" x14ac:dyDescent="0.2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2:14" ht="12.95" customHeight="1" x14ac:dyDescent="0.2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2:14" ht="12.95" customHeight="1" x14ac:dyDescent="0.2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2:14" ht="12.95" customHeight="1" x14ac:dyDescent="0.2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2:14" ht="12.95" customHeight="1" x14ac:dyDescent="0.2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2:14" ht="12.95" customHeight="1" x14ac:dyDescent="0.2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2:14" ht="12.95" customHeight="1" x14ac:dyDescent="0.2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2:14" ht="12.95" customHeight="1" x14ac:dyDescent="0.2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2:14" ht="12.95" customHeight="1" x14ac:dyDescent="0.2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2:14" ht="12.95" customHeight="1" x14ac:dyDescent="0.2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2:14" ht="12.95" customHeight="1" x14ac:dyDescent="0.2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2:14" ht="12.95" customHeight="1" x14ac:dyDescent="0.2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2:14" ht="12.95" customHeight="1" x14ac:dyDescent="0.2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2:14" ht="12.95" customHeight="1" x14ac:dyDescent="0.2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2:14" ht="12.95" customHeight="1" x14ac:dyDescent="0.2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2:14" ht="12.95" customHeight="1" x14ac:dyDescent="0.2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2:14" ht="12.95" customHeight="1" x14ac:dyDescent="0.2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2:14" ht="12.95" customHeight="1" x14ac:dyDescent="0.2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2:14" ht="12.95" customHeight="1" x14ac:dyDescent="0.2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2:14" ht="12.95" customHeight="1" x14ac:dyDescent="0.2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2:14" ht="12.95" customHeight="1" x14ac:dyDescent="0.2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2:14" ht="12.95" customHeight="1" x14ac:dyDescent="0.2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2:14" ht="12.95" customHeight="1" x14ac:dyDescent="0.2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2:14" ht="12.95" customHeight="1" x14ac:dyDescent="0.2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2:14" ht="12.95" customHeight="1" x14ac:dyDescent="0.2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2:14" ht="12.95" customHeight="1" x14ac:dyDescent="0.2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2:14" ht="12.95" customHeight="1" x14ac:dyDescent="0.2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2:14" ht="12.95" customHeight="1" x14ac:dyDescent="0.2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2:14" ht="12.95" customHeight="1" x14ac:dyDescent="0.2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2:14" ht="12.95" customHeight="1" x14ac:dyDescent="0.2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2:14" ht="12.95" customHeight="1" x14ac:dyDescent="0.2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2:14" ht="12.95" customHeight="1" x14ac:dyDescent="0.2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2:14" ht="12.95" customHeight="1" x14ac:dyDescent="0.2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2:14" ht="12.95" customHeight="1" x14ac:dyDescent="0.2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2:14" ht="12.95" customHeight="1" x14ac:dyDescent="0.2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2:14" ht="12.95" customHeight="1" x14ac:dyDescent="0.2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2:14" ht="12.95" customHeight="1" x14ac:dyDescent="0.2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2:14" ht="12.95" customHeight="1" x14ac:dyDescent="0.2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2:14" ht="12.95" customHeight="1" x14ac:dyDescent="0.2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2:14" ht="12.95" customHeight="1" x14ac:dyDescent="0.2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2:14" ht="12.95" customHeight="1" x14ac:dyDescent="0.2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2:14" ht="12.95" customHeight="1" x14ac:dyDescent="0.2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2:14" ht="12.95" customHeight="1" x14ac:dyDescent="0.2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2:14" ht="12.95" customHeight="1" x14ac:dyDescent="0.2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2:14" ht="12.95" customHeight="1" x14ac:dyDescent="0.2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2:14" ht="12.95" customHeight="1" x14ac:dyDescent="0.2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2:14" ht="12.95" customHeight="1" x14ac:dyDescent="0.2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2:14" ht="12.95" customHeight="1" x14ac:dyDescent="0.2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2:14" ht="12.95" customHeight="1" x14ac:dyDescent="0.2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2:14" ht="12.95" customHeight="1" x14ac:dyDescent="0.2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2:14" ht="12.95" customHeight="1" x14ac:dyDescent="0.2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2:14" ht="12.95" customHeight="1" x14ac:dyDescent="0.2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2:14" ht="12.95" customHeight="1" x14ac:dyDescent="0.2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2:14" ht="12.95" customHeight="1" x14ac:dyDescent="0.2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2:14" ht="12.95" customHeight="1" x14ac:dyDescent="0.2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2:14" ht="12.95" customHeight="1" x14ac:dyDescent="0.2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2:14" ht="12.95" customHeight="1" x14ac:dyDescent="0.2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2:14" ht="12.95" customHeight="1" x14ac:dyDescent="0.2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2:14" ht="12.95" customHeight="1" x14ac:dyDescent="0.2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2:14" ht="12.95" customHeight="1" x14ac:dyDescent="0.2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2:14" ht="12.95" customHeight="1" x14ac:dyDescent="0.2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2:14" ht="12.95" customHeight="1" x14ac:dyDescent="0.2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2:14" ht="12.95" customHeight="1" x14ac:dyDescent="0.2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2:14" ht="12.95" customHeight="1" x14ac:dyDescent="0.2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2:14" ht="12.95" customHeight="1" x14ac:dyDescent="0.2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2:14" ht="12.95" customHeight="1" x14ac:dyDescent="0.2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2:14" ht="12.95" customHeight="1" x14ac:dyDescent="0.2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2:14" ht="12.95" customHeight="1" x14ac:dyDescent="0.2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2:14" ht="12.95" customHeight="1" x14ac:dyDescent="0.2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2:14" ht="12.95" customHeight="1" x14ac:dyDescent="0.2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2:14" ht="12.95" customHeight="1" x14ac:dyDescent="0.2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2:14" ht="12.95" customHeight="1" x14ac:dyDescent="0.2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2:14" ht="12.95" customHeight="1" x14ac:dyDescent="0.2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2:14" ht="12.95" customHeight="1" x14ac:dyDescent="0.2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2:14" ht="12.95" customHeight="1" x14ac:dyDescent="0.2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2:14" ht="12.95" customHeight="1" x14ac:dyDescent="0.2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2:14" ht="12.95" customHeight="1" x14ac:dyDescent="0.2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2:14" ht="12.95" customHeight="1" x14ac:dyDescent="0.2">
      <c r="B361" s="4"/>
    </row>
    <row r="362" spans="2:14" ht="12.95" customHeight="1" x14ac:dyDescent="0.2">
      <c r="B362" s="4"/>
    </row>
    <row r="363" spans="2:14" ht="12.95" customHeight="1" x14ac:dyDescent="0.2">
      <c r="B363" s="4"/>
    </row>
  </sheetData>
  <sheetProtection selectLockedCells="1"/>
  <sortState ref="C11:R38">
    <sortCondition descending="1" ref="O11:O38"/>
  </sortState>
  <mergeCells count="30">
    <mergeCell ref="H3:R3"/>
    <mergeCell ref="P39:P40"/>
    <mergeCell ref="R39:R40"/>
    <mergeCell ref="G46:M46"/>
    <mergeCell ref="G48:M48"/>
    <mergeCell ref="R6:R8"/>
    <mergeCell ref="P6:P8"/>
    <mergeCell ref="H4:R4"/>
    <mergeCell ref="O6:O8"/>
    <mergeCell ref="H6:H8"/>
    <mergeCell ref="K6:K8"/>
    <mergeCell ref="M6:M8"/>
    <mergeCell ref="J6:J8"/>
    <mergeCell ref="Q6:Q8"/>
    <mergeCell ref="C43:D43"/>
    <mergeCell ref="E2:G2"/>
    <mergeCell ref="E3:G3"/>
    <mergeCell ref="E4:G4"/>
    <mergeCell ref="E6:E8"/>
    <mergeCell ref="G6:G8"/>
    <mergeCell ref="F6:F8"/>
    <mergeCell ref="E5:N5"/>
    <mergeCell ref="L6:L8"/>
    <mergeCell ref="N6:N8"/>
    <mergeCell ref="D39:D41"/>
    <mergeCell ref="B1:D7"/>
    <mergeCell ref="E1:G1"/>
    <mergeCell ref="I6:I8"/>
    <mergeCell ref="H1:R1"/>
    <mergeCell ref="H2:R2"/>
  </mergeCells>
  <dataValidations count="2">
    <dataValidation type="whole" errorStyle="warning" allowBlank="1" showErrorMessage="1" errorTitle="INVALID ENTRY!" error="Value between 0 and 50 only" sqref="K12:K38 M12:M38 M10 E10 K10 G10 E12:E38 G12:G38">
      <formula1>0</formula1>
      <formula2>50</formula2>
    </dataValidation>
    <dataValidation type="textLength" operator="lessThanOrEqual" showInputMessage="1" showErrorMessage="1" errorTitle="INVALID ENTRY" error="Fill &quot;M&quot; OR &quot;F&quot;" sqref="D10:D38">
      <formula1>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S1</vt:lpstr>
      <vt:lpstr>'S1'!CANDIDATES_NAMES</vt:lpstr>
      <vt:lpstr>'S1'!ENGLISH_SCORE</vt:lpstr>
      <vt:lpstr>'S1'!INDEX_NO.</vt:lpstr>
      <vt:lpstr>'S1'!Jina_SHULE</vt:lpstr>
      <vt:lpstr>'S1'!KISWAHILI_SCORE</vt:lpstr>
      <vt:lpstr>'S1'!S_STUDIES_SCORE</vt:lpstr>
      <vt:lpstr>'S1'!SEX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OLESAKA</dc:creator>
  <cp:lastModifiedBy>Bethany</cp:lastModifiedBy>
  <cp:lastPrinted>2022-07-22T13:14:55Z</cp:lastPrinted>
  <dcterms:created xsi:type="dcterms:W3CDTF">2019-08-08T06:31:47Z</dcterms:created>
  <dcterms:modified xsi:type="dcterms:W3CDTF">2022-07-22T15:00:06Z</dcterms:modified>
</cp:coreProperties>
</file>