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RESULTS\2023\Annual 2023\"/>
    </mc:Choice>
  </mc:AlternateContent>
  <bookViews>
    <workbookView xWindow="0" yWindow="0" windowWidth="19440" windowHeight="7620"/>
  </bookViews>
  <sheets>
    <sheet name="S1" sheetId="1" r:id="rId1"/>
  </sheets>
  <definedNames>
    <definedName name="CANDIDATES_NAMES" localSheetId="0">'S1'!$C$11:$C$33</definedName>
    <definedName name="ENGLISH_GRD" localSheetId="0">'S1'!#REF!</definedName>
    <definedName name="ENGLISH_SCORE" localSheetId="0">'S1'!$G$11:$G$33</definedName>
    <definedName name="GRD" localSheetId="0">'S1'!#REF!</definedName>
    <definedName name="INDEX_NO." localSheetId="0">'S1'!$B$11:$B$43</definedName>
    <definedName name="Jina_SHULE" localSheetId="0">'S1'!$H$1</definedName>
    <definedName name="KISWAHILI_SCORE" localSheetId="0">'S1'!$E$11:$E$33</definedName>
    <definedName name="KISWHILI_GRD" localSheetId="0">'S1'!#REF!</definedName>
    <definedName name="MATHS_GRD" localSheetId="0">'S1'!#REF!</definedName>
    <definedName name="MATHS_SCORE" localSheetId="0">'S1'!$K$11:$K$33</definedName>
    <definedName name="S_STUDIES_GRD" localSheetId="0">'S1'!#REF!</definedName>
    <definedName name="S_STUDIES_SCORE" localSheetId="0">'S1'!$I$11:$I$33</definedName>
    <definedName name="SCIENCE_GRD" localSheetId="0">'S1'!$M$11:$M$33</definedName>
    <definedName name="SCIENCE_SCORE" localSheetId="0">'S1'!$M$11:$M$33</definedName>
    <definedName name="SEX" localSheetId="0">'S1'!$D$11:$D$33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52511"/>
</workbook>
</file>

<file path=xl/calcChain.xml><?xml version="1.0" encoding="utf-8"?>
<calcChain xmlns="http://schemas.openxmlformats.org/spreadsheetml/2006/main">
  <c r="T34" i="1" l="1"/>
  <c r="R33" i="1"/>
  <c r="R25" i="1"/>
  <c r="R31" i="1"/>
  <c r="P33" i="1"/>
  <c r="P25" i="1"/>
  <c r="P31" i="1"/>
  <c r="N33" i="1"/>
  <c r="N25" i="1"/>
  <c r="N31" i="1"/>
  <c r="L33" i="1"/>
  <c r="L25" i="1"/>
  <c r="J33" i="1"/>
  <c r="J25" i="1"/>
  <c r="H33" i="1"/>
  <c r="H25" i="1"/>
  <c r="H31" i="1"/>
  <c r="F33" i="1"/>
  <c r="F25" i="1"/>
  <c r="F21" i="1"/>
  <c r="E36" i="1"/>
  <c r="P30" i="1"/>
  <c r="N11" i="1"/>
  <c r="S25" i="1" l="1"/>
  <c r="S33" i="1"/>
  <c r="Q36" i="1"/>
  <c r="G36" i="1"/>
  <c r="I36" i="1"/>
  <c r="K36" i="1"/>
  <c r="M36" i="1"/>
  <c r="O36" i="1"/>
  <c r="E37" i="1"/>
  <c r="R24" i="1" l="1"/>
  <c r="R29" i="1"/>
  <c r="R28" i="1"/>
  <c r="R16" i="1"/>
  <c r="R14" i="1"/>
  <c r="R17" i="1"/>
  <c r="R26" i="1"/>
  <c r="R20" i="1"/>
  <c r="R13" i="1"/>
  <c r="R15" i="1"/>
  <c r="R18" i="1"/>
  <c r="R12" i="1"/>
  <c r="R32" i="1"/>
  <c r="R11" i="1"/>
  <c r="R23" i="1"/>
  <c r="R22" i="1"/>
  <c r="R21" i="1"/>
  <c r="R27" i="1"/>
  <c r="R19" i="1"/>
  <c r="R30" i="1"/>
  <c r="P19" i="1" l="1"/>
  <c r="P27" i="1"/>
  <c r="P21" i="1"/>
  <c r="P22" i="1"/>
  <c r="P23" i="1"/>
  <c r="P11" i="1"/>
  <c r="P32" i="1"/>
  <c r="P12" i="1"/>
  <c r="P18" i="1"/>
  <c r="P15" i="1"/>
  <c r="P13" i="1"/>
  <c r="P20" i="1"/>
  <c r="P26" i="1"/>
  <c r="P17" i="1"/>
  <c r="P14" i="1"/>
  <c r="P16" i="1"/>
  <c r="P28" i="1"/>
  <c r="P29" i="1"/>
  <c r="P24" i="1"/>
  <c r="N19" i="1"/>
  <c r="N27" i="1"/>
  <c r="N21" i="1"/>
  <c r="N22" i="1"/>
  <c r="N23" i="1"/>
  <c r="N32" i="1"/>
  <c r="N12" i="1"/>
  <c r="N18" i="1"/>
  <c r="N15" i="1"/>
  <c r="N13" i="1"/>
  <c r="N20" i="1"/>
  <c r="N26" i="1"/>
  <c r="N17" i="1"/>
  <c r="N14" i="1"/>
  <c r="N16" i="1"/>
  <c r="N28" i="1"/>
  <c r="N29" i="1"/>
  <c r="N24" i="1"/>
  <c r="L19" i="1"/>
  <c r="L27" i="1"/>
  <c r="L21" i="1"/>
  <c r="L22" i="1"/>
  <c r="L31" i="1"/>
  <c r="L23" i="1"/>
  <c r="L11" i="1"/>
  <c r="L32" i="1"/>
  <c r="L12" i="1"/>
  <c r="L18" i="1"/>
  <c r="L15" i="1"/>
  <c r="L13" i="1"/>
  <c r="L20" i="1"/>
  <c r="L26" i="1"/>
  <c r="L17" i="1"/>
  <c r="L14" i="1"/>
  <c r="L16" i="1"/>
  <c r="L28" i="1"/>
  <c r="L29" i="1"/>
  <c r="L24" i="1"/>
  <c r="J19" i="1"/>
  <c r="J27" i="1"/>
  <c r="J21" i="1"/>
  <c r="J22" i="1"/>
  <c r="J31" i="1"/>
  <c r="J23" i="1"/>
  <c r="J11" i="1"/>
  <c r="J32" i="1"/>
  <c r="J12" i="1"/>
  <c r="J18" i="1"/>
  <c r="J15" i="1"/>
  <c r="J13" i="1"/>
  <c r="J20" i="1"/>
  <c r="J26" i="1"/>
  <c r="J17" i="1"/>
  <c r="J14" i="1"/>
  <c r="J16" i="1"/>
  <c r="J28" i="1"/>
  <c r="J29" i="1"/>
  <c r="J24" i="1"/>
  <c r="H19" i="1"/>
  <c r="H27" i="1"/>
  <c r="H21" i="1"/>
  <c r="H22" i="1"/>
  <c r="H23" i="1"/>
  <c r="H11" i="1"/>
  <c r="H32" i="1"/>
  <c r="H12" i="1"/>
  <c r="H18" i="1"/>
  <c r="H15" i="1"/>
  <c r="H13" i="1"/>
  <c r="H20" i="1"/>
  <c r="H26" i="1"/>
  <c r="H17" i="1"/>
  <c r="H14" i="1"/>
  <c r="H16" i="1"/>
  <c r="H28" i="1"/>
  <c r="H29" i="1"/>
  <c r="H24" i="1"/>
  <c r="N30" i="1"/>
  <c r="L30" i="1"/>
  <c r="J30" i="1"/>
  <c r="H30" i="1"/>
  <c r="F19" i="1"/>
  <c r="F27" i="1"/>
  <c r="F22" i="1"/>
  <c r="F31" i="1"/>
  <c r="F23" i="1"/>
  <c r="F11" i="1"/>
  <c r="F32" i="1"/>
  <c r="F12" i="1"/>
  <c r="F18" i="1"/>
  <c r="F15" i="1"/>
  <c r="F13" i="1"/>
  <c r="F20" i="1"/>
  <c r="F26" i="1"/>
  <c r="T26" i="1" s="1"/>
  <c r="F17" i="1"/>
  <c r="F14" i="1"/>
  <c r="F16" i="1"/>
  <c r="F28" i="1"/>
  <c r="F29" i="1"/>
  <c r="F24" i="1"/>
  <c r="F30" i="1"/>
  <c r="T32" i="1" l="1"/>
  <c r="S31" i="1"/>
  <c r="T30" i="1"/>
  <c r="S11" i="1"/>
  <c r="S30" i="1"/>
  <c r="T25" i="1"/>
  <c r="T20" i="1"/>
  <c r="T29" i="1"/>
  <c r="V29" i="1" s="1"/>
  <c r="T14" i="1"/>
  <c r="T22" i="1"/>
  <c r="T21" i="1"/>
  <c r="T11" i="1"/>
  <c r="T17" i="1"/>
  <c r="T24" i="1"/>
  <c r="T31" i="1"/>
  <c r="T28" i="1"/>
  <c r="T27" i="1"/>
  <c r="T13" i="1"/>
  <c r="T12" i="1"/>
  <c r="T23" i="1"/>
  <c r="T18" i="1"/>
  <c r="T15" i="1"/>
  <c r="T33" i="1"/>
  <c r="T19" i="1"/>
  <c r="T16" i="1"/>
  <c r="S24" i="1"/>
  <c r="S16" i="1"/>
  <c r="S17" i="1"/>
  <c r="S20" i="1"/>
  <c r="S15" i="1"/>
  <c r="S12" i="1"/>
  <c r="S32" i="1"/>
  <c r="S21" i="1"/>
  <c r="S19" i="1"/>
  <c r="S29" i="1"/>
  <c r="S28" i="1"/>
  <c r="S14" i="1"/>
  <c r="S26" i="1"/>
  <c r="S13" i="1"/>
  <c r="S18" i="1"/>
  <c r="S23" i="1"/>
  <c r="S22" i="1"/>
  <c r="S27" i="1"/>
  <c r="V15" i="1" l="1"/>
  <c r="V22" i="1"/>
  <c r="V18" i="1"/>
  <c r="V14" i="1"/>
  <c r="V11" i="1"/>
  <c r="V24" i="1"/>
  <c r="V16" i="1"/>
  <c r="V25" i="1"/>
  <c r="V23" i="1"/>
  <c r="V28" i="1"/>
  <c r="V32" i="1"/>
  <c r="V20" i="1"/>
  <c r="V31" i="1"/>
  <c r="V26" i="1"/>
  <c r="V19" i="1"/>
  <c r="V30" i="1"/>
  <c r="V21" i="1"/>
  <c r="V13" i="1"/>
  <c r="V27" i="1"/>
  <c r="V17" i="1"/>
  <c r="V33" i="1"/>
  <c r="U31" i="1"/>
  <c r="U27" i="1"/>
  <c r="U19" i="1"/>
  <c r="U33" i="1"/>
  <c r="U11" i="1"/>
  <c r="U32" i="1"/>
  <c r="U17" i="1"/>
  <c r="U12" i="1"/>
  <c r="U23" i="1"/>
  <c r="U16" i="1"/>
  <c r="U30" i="1"/>
  <c r="U13" i="1"/>
  <c r="U28" i="1"/>
  <c r="U18" i="1"/>
  <c r="U21" i="1"/>
  <c r="U14" i="1"/>
  <c r="U22" i="1"/>
  <c r="U24" i="1"/>
  <c r="U26" i="1"/>
  <c r="U20" i="1"/>
  <c r="U25" i="1"/>
  <c r="V12" i="1"/>
  <c r="U15" i="1"/>
  <c r="D44" i="1" l="1"/>
  <c r="D42" i="1"/>
  <c r="D41" i="1"/>
  <c r="D43" i="1"/>
</calcChain>
</file>

<file path=xl/sharedStrings.xml><?xml version="1.0" encoding="utf-8"?>
<sst xmlns="http://schemas.openxmlformats.org/spreadsheetml/2006/main" count="111" uniqueCount="74">
  <si>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</si>
  <si>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</si>
  <si>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</si>
  <si>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</si>
  <si>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</si>
  <si>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</si>
  <si>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</si>
  <si>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</si>
  <si>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</si>
  <si>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</si>
  <si>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</si>
  <si>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</si>
  <si>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</si>
  <si>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</si>
  <si>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</si>
  <si>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</si>
  <si>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CIV</t>
  </si>
  <si>
    <t>SST</t>
  </si>
  <si>
    <t>KISW</t>
  </si>
  <si>
    <t>S/GRADE</t>
  </si>
  <si>
    <t>G/GRADE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</si>
  <si>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</si>
  <si>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</si>
  <si>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</si>
  <si>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</si>
  <si>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</si>
  <si>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</si>
  <si>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</si>
  <si>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</si>
  <si>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</si>
  <si>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TOTAL NUMBER OF PUPILS</t>
  </si>
  <si>
    <t>R E</t>
  </si>
  <si>
    <t>S/ STUDIES</t>
  </si>
  <si>
    <t>ENGLISH</t>
  </si>
  <si>
    <t>R.E</t>
  </si>
  <si>
    <r>
      <rPr>
        <b/>
        <sz val="24"/>
        <color rgb="FF0070C0"/>
        <rFont val="Sitka Heading"/>
      </rPr>
      <t>THE BETHANY</t>
    </r>
    <r>
      <rPr>
        <b/>
        <sz val="24"/>
        <color rgb="FFFF0000"/>
        <rFont val="Sitka Heading"/>
      </rPr>
      <t xml:space="preserve">     </t>
    </r>
    <r>
      <rPr>
        <b/>
        <sz val="9"/>
        <color rgb="FFFF0000"/>
        <rFont val="Sitka Heading"/>
      </rPr>
      <t xml:space="preserve">                                                     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KEYSTAGE TWO (TEMPLATE)</t>
    </r>
  </si>
  <si>
    <t>ENG</t>
  </si>
  <si>
    <t>ABBREVIATION OF WORDS</t>
  </si>
  <si>
    <t>1. MATH = MATHEMATICS</t>
  </si>
  <si>
    <t>2. KISW = KISWAHILI</t>
  </si>
  <si>
    <t>3. RE= RELIGION</t>
  </si>
  <si>
    <t>4. SCI = SCIENCE</t>
  </si>
  <si>
    <t>5. CIV = CIVIC AND MORAL EDUCATION</t>
  </si>
  <si>
    <t>6. SST= SOCIAL STUDIES</t>
  </si>
  <si>
    <t>MATH</t>
  </si>
  <si>
    <t>CME</t>
  </si>
  <si>
    <t>M</t>
  </si>
  <si>
    <t>F</t>
  </si>
  <si>
    <t>SCI</t>
  </si>
  <si>
    <t>7. ENG= ENGLISH</t>
  </si>
  <si>
    <t>GRACE PETRO JEREMIAH</t>
  </si>
  <si>
    <t>MARYCIANA RICHARD LUGWISHA</t>
  </si>
  <si>
    <t>PENZEN JUMA PENZEN</t>
  </si>
  <si>
    <t>SOPHIA GANDE JAMES</t>
  </si>
  <si>
    <t>NEEMA PAUL JUMA</t>
  </si>
  <si>
    <t>ESTER FIDEL NDOLELA</t>
  </si>
  <si>
    <t>ELIZABETH SOSPETER JAMES</t>
  </si>
  <si>
    <t>PERUTH LIMBU IKOMBE</t>
  </si>
  <si>
    <t>GILBETH KANUTH MASALU</t>
  </si>
  <si>
    <t>RICHMON VICTOR KORONGO</t>
  </si>
  <si>
    <t>ISRAEL YOHANA ZACHARIA</t>
  </si>
  <si>
    <t xml:space="preserve">PETER ILELE MWEREVU </t>
  </si>
  <si>
    <t>KUBINI MAWAZO MASAGA</t>
  </si>
  <si>
    <t>ANNASTAZIA ROCKY MATHIAS</t>
  </si>
  <si>
    <t>REBECKA  NTINDO BONIFACE</t>
  </si>
  <si>
    <t>ANNA MAJALIWA WAMBURA</t>
  </si>
  <si>
    <t>SIDON  BENARD YACOBO</t>
  </si>
  <si>
    <t>JOHN EMMANUEL PETRO</t>
  </si>
  <si>
    <t>ANETH STEPHANO PATRICK</t>
  </si>
  <si>
    <t>NEEMA JOSEPH  RENATUS</t>
  </si>
  <si>
    <t>ELIZABETH MWAKSESYA MWAKIPOJA</t>
  </si>
  <si>
    <t>ASHFER FADHIL   SAGARE</t>
  </si>
  <si>
    <t>STANDARD FOUR  ANNUAL RESULTS  7/ 12/ 2023</t>
  </si>
  <si>
    <t>ABDALLAHMAN BADRU AMRI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</si>
</sst>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b/>
      <sz val="9"/>
      <color rgb="FFFF0000"/>
      <name val="Calisto MT"/>
      <family val="1"/>
    </font>
    <font>
      <b/>
      <sz val="9"/>
      <color theme="1"/>
      <name val="Calisto MT"/>
      <family val="1"/>
    </font>
    <font>
      <b/>
      <sz val="24"/>
      <color rgb="FF0070C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b/>
      <sz val="9"/>
      <color rgb="FF00B050"/>
      <name val="Sitka Heading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3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2" fillId="5" borderId="14" xfId="0" applyFont="1" applyFill="1" applyBorder="1" applyAlignment="1" applyProtection="1">
      <alignment vertical="center" wrapText="1"/>
    </xf>
    <xf numFmtId="0" fontId="16" fillId="6" borderId="0" xfId="0" applyFont="1" applyFill="1" applyProtection="1"/>
    <xf numFmtId="0" fontId="2" fillId="0" borderId="13" xfId="0" applyFont="1" applyFill="1" applyBorder="1" applyProtection="1"/>
    <xf numFmtId="0" fontId="16" fillId="6" borderId="18" xfId="0" applyFont="1" applyFill="1" applyBorder="1" applyProtection="1"/>
    <xf numFmtId="0" fontId="16" fillId="6" borderId="9" xfId="0" applyFont="1" applyFill="1" applyBorder="1" applyProtection="1"/>
    <xf numFmtId="0" fontId="2" fillId="0" borderId="0" xfId="0" applyFont="1" applyFill="1" applyBorder="1" applyProtection="1"/>
    <xf numFmtId="0" fontId="16" fillId="6" borderId="0" xfId="0" applyFont="1" applyFill="1" applyBorder="1" applyProtection="1"/>
    <xf numFmtId="0" fontId="2" fillId="6" borderId="13" xfId="0" applyFont="1" applyFill="1" applyBorder="1" applyProtection="1"/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18" fillId="0" borderId="2" xfId="0" applyFont="1" applyFill="1" applyBorder="1" applyProtection="1"/>
    <xf numFmtId="0" fontId="16" fillId="0" borderId="0" xfId="0" applyFont="1" applyFill="1" applyProtection="1"/>
    <xf numFmtId="0" fontId="18" fillId="0" borderId="0" xfId="0" applyFont="1" applyFill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/>
    </xf>
    <xf numFmtId="0" fontId="29" fillId="0" borderId="24" xfId="0" applyFont="1" applyBorder="1" applyAlignment="1" applyProtection="1">
      <alignment horizontal="center"/>
      <protection locked="0"/>
    </xf>
    <xf numFmtId="0" fontId="28" fillId="0" borderId="2" xfId="0" applyFont="1" applyFill="1" applyBorder="1" applyAlignment="1" applyProtection="1">
      <alignment horizontal="center"/>
    </xf>
    <xf numFmtId="0" fontId="28" fillId="0" borderId="28" xfId="0" applyFont="1" applyFill="1" applyBorder="1" applyProtection="1"/>
    <xf numFmtId="0" fontId="28" fillId="0" borderId="26" xfId="0" applyFont="1" applyFill="1" applyBorder="1" applyAlignment="1" applyProtection="1">
      <alignment textRotation="90"/>
    </xf>
    <xf numFmtId="0" fontId="31" fillId="0" borderId="7" xfId="0" applyFont="1" applyBorder="1" applyAlignment="1" applyProtection="1">
      <alignment horizontal="center"/>
      <protection locked="0"/>
    </xf>
    <xf numFmtId="0" fontId="32" fillId="0" borderId="0" xfId="0" applyFont="1" applyFill="1" applyProtection="1"/>
    <xf numFmtId="0" fontId="28" fillId="0" borderId="0" xfId="0" applyFont="1" applyFill="1" applyProtection="1"/>
    <xf numFmtId="0" fontId="28" fillId="0" borderId="29" xfId="0" applyFont="1" applyFill="1" applyBorder="1" applyProtection="1"/>
    <xf numFmtId="0" fontId="28" fillId="0" borderId="27" xfId="0" applyFont="1" applyFill="1" applyBorder="1" applyAlignment="1" applyProtection="1">
      <alignment textRotation="90"/>
    </xf>
    <xf numFmtId="164" fontId="33" fillId="0" borderId="2" xfId="0" applyNumberFormat="1" applyFont="1" applyFill="1" applyBorder="1" applyAlignment="1" applyProtection="1">
      <alignment horizontal="center"/>
    </xf>
    <xf numFmtId="164" fontId="34" fillId="0" borderId="2" xfId="0" applyNumberFormat="1" applyFont="1" applyFill="1" applyBorder="1" applyAlignment="1" applyProtection="1">
      <alignment horizontal="center"/>
    </xf>
    <xf numFmtId="1" fontId="33" fillId="0" borderId="2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Protection="1"/>
    <xf numFmtId="164" fontId="33" fillId="0" borderId="10" xfId="0" applyNumberFormat="1" applyFont="1" applyFill="1" applyBorder="1" applyAlignment="1" applyProtection="1">
      <alignment horizontal="center"/>
    </xf>
    <xf numFmtId="0" fontId="30" fillId="0" borderId="0" xfId="0" applyFont="1" applyFill="1" applyProtection="1"/>
    <xf numFmtId="0" fontId="35" fillId="0" borderId="0" xfId="0" applyFont="1" applyFill="1" applyBorder="1" applyAlignment="1" applyProtection="1">
      <alignment horizontal="center"/>
    </xf>
    <xf numFmtId="0" fontId="35" fillId="0" borderId="0" xfId="0" applyFont="1" applyFill="1" applyAlignment="1" applyProtection="1">
      <alignment horizontal="center"/>
    </xf>
    <xf numFmtId="0" fontId="35" fillId="0" borderId="0" xfId="0" applyFont="1" applyFill="1" applyProtection="1"/>
    <xf numFmtId="0" fontId="26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 applyProtection="1">
      <alignment horizontal="center"/>
      <protection locked="0"/>
    </xf>
    <xf numFmtId="0" fontId="26" fillId="0" borderId="2" xfId="0" applyFont="1" applyBorder="1" applyAlignment="1" applyProtection="1">
      <alignment horizontal="center"/>
      <protection locked="0"/>
    </xf>
    <xf numFmtId="0" fontId="37" fillId="0" borderId="2" xfId="0" applyFont="1" applyBorder="1" applyAlignment="1" applyProtection="1">
      <alignment horizontal="center"/>
      <protection locked="0"/>
    </xf>
    <xf numFmtId="0" fontId="36" fillId="0" borderId="2" xfId="0" applyFont="1" applyBorder="1" applyAlignment="1" applyProtection="1">
      <alignment horizontal="center"/>
      <protection locked="0"/>
    </xf>
    <xf numFmtId="1" fontId="27" fillId="0" borderId="2" xfId="0" applyNumberFormat="1" applyFont="1" applyFill="1" applyBorder="1" applyAlignment="1" applyProtection="1">
      <alignment horizontal="center"/>
    </xf>
    <xf numFmtId="1" fontId="26" fillId="0" borderId="2" xfId="0" applyNumberFormat="1" applyFont="1" applyFill="1" applyBorder="1" applyAlignment="1" applyProtection="1">
      <alignment horizontal="center"/>
    </xf>
    <xf numFmtId="0" fontId="6" fillId="0" borderId="30" xfId="0" applyFont="1" applyBorder="1" applyAlignment="1">
      <alignment horizontal="center"/>
    </xf>
    <xf numFmtId="0" fontId="39" fillId="0" borderId="2" xfId="0" applyFont="1" applyBorder="1"/>
    <xf numFmtId="0" fontId="40" fillId="0" borderId="2" xfId="0" applyFont="1" applyBorder="1"/>
    <xf numFmtId="0" fontId="18" fillId="0" borderId="2" xfId="0" applyFont="1" applyFill="1" applyBorder="1" applyAlignment="1" applyProtection="1">
      <alignment horizontal="center"/>
    </xf>
    <xf numFmtId="0" fontId="15" fillId="0" borderId="32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/>
    </xf>
    <xf numFmtId="0" fontId="10" fillId="4" borderId="33" xfId="0" applyFont="1" applyFill="1" applyBorder="1" applyAlignment="1" applyProtection="1">
      <alignment horizontal="center" vertical="center" wrapText="1"/>
    </xf>
    <xf numFmtId="0" fontId="17" fillId="6" borderId="34" xfId="0" applyFont="1" applyFill="1" applyBorder="1" applyAlignment="1" applyProtection="1">
      <alignment vertical="center" wrapText="1"/>
    </xf>
    <xf numFmtId="0" fontId="17" fillId="6" borderId="35" xfId="0" applyFont="1" applyFill="1" applyBorder="1" applyAlignment="1" applyProtection="1">
      <alignment vertical="center" wrapText="1"/>
    </xf>
    <xf numFmtId="0" fontId="17" fillId="6" borderId="10" xfId="0" applyFont="1" applyFill="1" applyBorder="1" applyAlignment="1" applyProtection="1">
      <alignment vertical="center" wrapText="1"/>
    </xf>
    <xf numFmtId="0" fontId="28" fillId="0" borderId="36" xfId="0" applyFont="1" applyFill="1" applyBorder="1" applyProtection="1"/>
    <xf numFmtId="0" fontId="30" fillId="0" borderId="24" xfId="0" applyFont="1" applyFill="1" applyBorder="1" applyAlignment="1" applyProtection="1">
      <alignment horizontal="center"/>
    </xf>
    <xf numFmtId="0" fontId="28" fillId="0" borderId="24" xfId="0" applyFont="1" applyFill="1" applyBorder="1" applyAlignment="1" applyProtection="1">
      <alignment horizontal="center"/>
    </xf>
    <xf numFmtId="0" fontId="26" fillId="0" borderId="9" xfId="0" applyFont="1" applyBorder="1" applyAlignment="1" applyProtection="1">
      <alignment horizontal="center"/>
      <protection locked="0"/>
    </xf>
    <xf numFmtId="0" fontId="0" fillId="0" borderId="2" xfId="0" applyFont="1" applyBorder="1"/>
    <xf numFmtId="0" fontId="36" fillId="0" borderId="2" xfId="0" applyFont="1" applyBorder="1" applyAlignment="1">
      <alignment horizontal="center"/>
    </xf>
    <xf numFmtId="0" fontId="36" fillId="0" borderId="2" xfId="0" applyFont="1" applyFill="1" applyBorder="1" applyAlignment="1" applyProtection="1">
      <alignment horizontal="center"/>
    </xf>
    <xf numFmtId="1" fontId="36" fillId="0" borderId="2" xfId="0" applyNumberFormat="1" applyFont="1" applyFill="1" applyBorder="1" applyAlignment="1" applyProtection="1">
      <alignment horizontal="center"/>
    </xf>
    <xf numFmtId="0" fontId="41" fillId="0" borderId="2" xfId="0" applyFont="1" applyBorder="1" applyAlignment="1">
      <alignment horizontal="center"/>
    </xf>
    <xf numFmtId="0" fontId="41" fillId="0" borderId="2" xfId="0" applyFont="1" applyBorder="1" applyAlignment="1" applyProtection="1">
      <alignment horizontal="center"/>
      <protection locked="0"/>
    </xf>
    <xf numFmtId="0" fontId="41" fillId="0" borderId="2" xfId="0" applyFont="1" applyFill="1" applyBorder="1" applyAlignment="1" applyProtection="1">
      <alignment horizontal="center"/>
    </xf>
    <xf numFmtId="1" fontId="41" fillId="0" borderId="2" xfId="0" applyNumberFormat="1" applyFont="1" applyFill="1" applyBorder="1" applyAlignment="1" applyProtection="1">
      <alignment horizontal="center"/>
    </xf>
    <xf numFmtId="0" fontId="41" fillId="0" borderId="2" xfId="0" applyFont="1" applyBorder="1" applyAlignment="1" applyProtection="1">
      <alignment horizontal="center" vertical="center"/>
      <protection locked="0"/>
    </xf>
    <xf numFmtId="0" fontId="35" fillId="0" borderId="36" xfId="0" applyFont="1" applyFill="1" applyBorder="1" applyAlignment="1" applyProtection="1">
      <alignment horizontal="center" vertical="center"/>
    </xf>
    <xf numFmtId="0" fontId="35" fillId="0" borderId="29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textRotation="90"/>
    </xf>
    <xf numFmtId="0" fontId="1" fillId="0" borderId="2" xfId="0" applyFont="1" applyBorder="1" applyAlignment="1" applyProtection="1">
      <alignment horizontal="center" vertical="center" textRotation="90"/>
    </xf>
    <xf numFmtId="0" fontId="1" fillId="0" borderId="4" xfId="0" applyFont="1" applyBorder="1" applyAlignment="1" applyProtection="1">
      <alignment horizontal="center" vertical="center" textRotation="90"/>
    </xf>
    <xf numFmtId="0" fontId="1" fillId="0" borderId="20" xfId="0" applyFont="1" applyBorder="1" applyAlignment="1" applyProtection="1">
      <alignment horizontal="center" vertical="center" textRotation="90"/>
    </xf>
    <xf numFmtId="0" fontId="1" fillId="0" borderId="21" xfId="0" applyFont="1" applyBorder="1" applyAlignment="1" applyProtection="1">
      <alignment horizontal="center" vertical="center" textRotation="90"/>
    </xf>
    <xf numFmtId="0" fontId="1" fillId="0" borderId="22" xfId="0" applyFont="1" applyBorder="1" applyAlignment="1" applyProtection="1">
      <alignment horizontal="center" vertical="center" textRotation="90"/>
    </xf>
    <xf numFmtId="0" fontId="25" fillId="0" borderId="2" xfId="0" applyFont="1" applyFill="1" applyBorder="1" applyAlignment="1" applyProtection="1">
      <alignment horizontal="center" textRotation="90"/>
    </xf>
    <xf numFmtId="0" fontId="25" fillId="0" borderId="19" xfId="0" applyFont="1" applyFill="1" applyBorder="1" applyAlignment="1" applyProtection="1">
      <alignment horizontal="center" textRotation="90"/>
    </xf>
    <xf numFmtId="0" fontId="25" fillId="0" borderId="13" xfId="0" applyFont="1" applyFill="1" applyBorder="1" applyAlignment="1" applyProtection="1">
      <alignment horizontal="center" textRotation="90"/>
    </xf>
    <xf numFmtId="0" fontId="1" fillId="0" borderId="2" xfId="0" applyFont="1" applyFill="1" applyBorder="1" applyAlignment="1" applyProtection="1">
      <alignment horizontal="center" textRotation="90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38" fillId="0" borderId="2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38" fillId="0" borderId="5" xfId="0" applyFont="1" applyFill="1" applyBorder="1" applyAlignment="1" applyProtection="1">
      <alignment horizontal="center" vertical="center"/>
    </xf>
    <xf numFmtId="0" fontId="38" fillId="0" borderId="8" xfId="0" applyFont="1" applyFill="1" applyBorder="1" applyAlignment="1" applyProtection="1">
      <alignment horizontal="center" vertical="center"/>
    </xf>
    <xf numFmtId="0" fontId="38" fillId="0" borderId="23" xfId="0" applyFont="1" applyFill="1" applyBorder="1" applyAlignment="1" applyProtection="1">
      <alignment horizontal="center" vertical="center"/>
    </xf>
    <xf numFmtId="164" fontId="32" fillId="0" borderId="36" xfId="0" applyNumberFormat="1" applyFont="1" applyFill="1" applyBorder="1" applyAlignment="1" applyProtection="1">
      <alignment horizontal="center" vertical="center"/>
    </xf>
    <xf numFmtId="164" fontId="32" fillId="0" borderId="29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/>
    </xf>
    <xf numFmtId="0" fontId="7" fillId="0" borderId="23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" fillId="0" borderId="23" xfId="0" applyFont="1" applyBorder="1" applyAlignment="1" applyProtection="1">
      <alignment horizontal="center" vertical="center" textRotation="90"/>
    </xf>
    <xf numFmtId="0" fontId="1" fillId="0" borderId="11" xfId="0" applyFont="1" applyBorder="1" applyAlignment="1" applyProtection="1">
      <alignment horizontal="center" vertical="center" textRotation="90"/>
    </xf>
    <xf numFmtId="0" fontId="25" fillId="0" borderId="2" xfId="0" applyFont="1" applyBorder="1" applyAlignment="1" applyProtection="1">
      <alignment horizontal="center" vertical="center" textRotation="90"/>
    </xf>
    <xf numFmtId="0" fontId="25" fillId="0" borderId="4" xfId="0" applyFont="1" applyBorder="1" applyAlignment="1" applyProtection="1">
      <alignment horizontal="center" vertical="center" textRotation="90"/>
    </xf>
    <xf numFmtId="0" fontId="1" fillId="0" borderId="10" xfId="0" applyFont="1" applyBorder="1" applyAlignment="1" applyProtection="1">
      <alignment horizontal="center" vertical="center" textRotation="90"/>
    </xf>
    <xf numFmtId="0" fontId="1" fillId="0" borderId="9" xfId="0" applyFont="1" applyBorder="1" applyAlignment="1" applyProtection="1">
      <alignment horizontal="center" vertical="center" textRotation="90"/>
    </xf>
    <xf numFmtId="0" fontId="1" fillId="0" borderId="12" xfId="0" applyFont="1" applyBorder="1" applyAlignment="1" applyProtection="1">
      <alignment horizontal="center" vertical="center" textRotation="90"/>
    </xf>
    <xf numFmtId="0" fontId="9" fillId="5" borderId="8" xfId="0" applyFont="1" applyFill="1" applyBorder="1" applyAlignment="1" applyProtection="1">
      <alignment horizontal="center"/>
    </xf>
    <xf numFmtId="0" fontId="9" fillId="5" borderId="15" xfId="0" applyFont="1" applyFill="1" applyBorder="1" applyAlignment="1" applyProtection="1">
      <alignment horizontal="center"/>
    </xf>
    <xf numFmtId="0" fontId="9" fillId="5" borderId="16" xfId="0" applyFont="1" applyFill="1" applyBorder="1" applyAlignment="1" applyProtection="1">
      <alignment horizontal="center"/>
    </xf>
    <xf numFmtId="0" fontId="14" fillId="3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24" fillId="0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3799736809625"/>
          <c:y val="0.15200517406508829"/>
          <c:w val="0.66415765357065404"/>
          <c:h val="0.68540544154300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'S1'!$C$35:$D$35</c:f>
              <c:strCache>
                <c:ptCount val="2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'S1'!$E$34:$R$34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'S1'!$E$35:$R$35</c:f>
              <c:numCache>
                <c:formatCode>General</c:formatCode>
                <c:ptCount val="14"/>
                <c:pt idx="0">
                  <c:v>6</c:v>
                </c:pt>
                <c:pt idx="2">
                  <c:v>1</c:v>
                </c:pt>
                <c:pt idx="4">
                  <c:v>7</c:v>
                </c:pt>
                <c:pt idx="6">
                  <c:v>4</c:v>
                </c:pt>
                <c:pt idx="8">
                  <c:v>5</c:v>
                </c:pt>
                <c:pt idx="10">
                  <c:v>2</c:v>
                </c:pt>
                <c:pt idx="12">
                  <c:v>3</c:v>
                </c:pt>
              </c:numCache>
            </c:numRef>
          </c:val>
        </c:ser>
        <c:ser>
          <c:idx val="1"/>
          <c:order val="1"/>
          <c:tx>
            <c:strRef>
              <c:f>'S1'!$C$36:$D$36</c:f>
              <c:strCache>
                <c:ptCount val="2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cat>
            <c:strRef>
              <c:f>'S1'!$E$34:$R$34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'S1'!$E$36:$R$36</c:f>
              <c:numCache>
                <c:formatCode>0.0</c:formatCode>
                <c:ptCount val="14"/>
                <c:pt idx="0">
                  <c:v>37.652173913043477</c:v>
                </c:pt>
                <c:pt idx="1">
                  <c:v>0</c:v>
                </c:pt>
                <c:pt idx="2">
                  <c:v>46.956521739130437</c:v>
                </c:pt>
                <c:pt idx="3">
                  <c:v>0</c:v>
                </c:pt>
                <c:pt idx="4">
                  <c:v>34.521739130434781</c:v>
                </c:pt>
                <c:pt idx="5">
                  <c:v>0</c:v>
                </c:pt>
                <c:pt idx="6">
                  <c:v>41.652173913043477</c:v>
                </c:pt>
                <c:pt idx="7">
                  <c:v>0</c:v>
                </c:pt>
                <c:pt idx="8">
                  <c:v>39.695652173913047</c:v>
                </c:pt>
                <c:pt idx="9">
                  <c:v>0</c:v>
                </c:pt>
                <c:pt idx="10">
                  <c:v>45.826086956521742</c:v>
                </c:pt>
                <c:pt idx="11">
                  <c:v>0</c:v>
                </c:pt>
                <c:pt idx="12" formatCode="0">
                  <c:v>42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2965888"/>
        <c:axId val="-242964256"/>
      </c:barChart>
      <c:catAx>
        <c:axId val="-24296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42964256"/>
        <c:crosses val="autoZero"/>
        <c:auto val="1"/>
        <c:lblAlgn val="ctr"/>
        <c:lblOffset val="100"/>
        <c:noMultiLvlLbl val="0"/>
      </c:catAx>
      <c:valAx>
        <c:axId val="-242964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4296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72947310083121"/>
          <c:y val="0.85977495682061311"/>
          <c:w val="0.19027052689917018"/>
          <c:h val="0.1370834759713087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1098176</xdr:colOff>
      <xdr:row>50</xdr:row>
      <xdr:rowOff>22413</xdr:rowOff>
    </xdr:from>
    <xdr:to>
      <xdr:col>18</xdr:col>
      <xdr:colOff>201706</xdr:colOff>
      <xdr:row>66</xdr:row>
      <xdr:rowOff>145676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0.14928</cdr:x>
      <cdr:y>0.00669</cdr:y>
    </cdr:from>
    <cdr:to>
      <cdr:x>0.86331</cdr:x>
      <cdr:y>0.12375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30088" y="22412"/>
          <a:ext cx="4448735" cy="392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1">
              <a:solidFill>
                <a:srgbClr val="FF0000"/>
              </a:solidFill>
            </a:rPr>
            <a:t>SUMMARY OF RESULTS DEC</a:t>
          </a:r>
          <a:r>
            <a:rPr lang="en-GB" sz="2000" b="1" baseline="0">
              <a:solidFill>
                <a:srgbClr val="FF0000"/>
              </a:solidFill>
            </a:rPr>
            <a:t> </a:t>
          </a:r>
          <a:r>
            <a:rPr lang="en-GB" sz="2000" b="1">
              <a:solidFill>
                <a:srgbClr val="FF0000"/>
              </a:solidFill>
            </a:rPr>
            <a:t> 2023</a:t>
          </a:r>
          <a:endParaRPr lang="en-GB" sz="11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64"/>
  <sheetViews>
    <sheetView tabSelected="1" view="pageLayout" topLeftCell="B34" workbookViewId="0">
      <selection activeCell="Z28" sqref="Z28"/>
    </sheetView>
  </sheetViews>
  <sheetFormatPr defaultRowHeight="12.95" customHeight="1" x14ac:dyDescent="0.2"/>
  <cols>
    <col min="1" max="1" width="1.140625" style="7" customWidth="1"/>
    <col min="2" max="2" width="5.140625" style="1" customWidth="1"/>
    <col min="3" max="3" width="30.42578125" style="2" customWidth="1"/>
    <col min="4" max="4" width="4.28515625" style="3" customWidth="1"/>
    <col min="5" max="5" width="6.7109375" style="2" customWidth="1"/>
    <col min="6" max="6" width="2.42578125" style="2" customWidth="1"/>
    <col min="7" max="7" width="6.28515625" style="2" customWidth="1"/>
    <col min="8" max="8" width="3.42578125" style="2" customWidth="1"/>
    <col min="9" max="9" width="4.85546875" style="2" customWidth="1"/>
    <col min="10" max="10" width="3.28515625" style="2" customWidth="1"/>
    <col min="11" max="11" width="5.140625" style="2" customWidth="1"/>
    <col min="12" max="12" width="2.5703125" style="2" customWidth="1"/>
    <col min="13" max="13" width="5.7109375" style="2" customWidth="1"/>
    <col min="14" max="14" width="3" style="2" customWidth="1"/>
    <col min="15" max="15" width="6.140625" style="2" customWidth="1"/>
    <col min="16" max="16" width="3.42578125" style="2" customWidth="1"/>
    <col min="17" max="17" width="4.5703125" style="5" customWidth="1"/>
    <col min="18" max="18" width="3.42578125" style="5" customWidth="1"/>
    <col min="19" max="19" width="6.7109375" style="5" customWidth="1"/>
    <col min="20" max="20" width="6.28515625" style="5" customWidth="1"/>
    <col min="21" max="21" width="4.7109375" style="5" customWidth="1"/>
    <col min="22" max="22" width="4.85546875" style="5" customWidth="1"/>
    <col min="23" max="52" width="9.140625" style="5"/>
    <col min="53" max="16384" width="9.140625" style="4"/>
  </cols>
  <sheetData>
    <row r="1" spans="1:52" ht="14.25" hidden="1" customHeight="1" thickTop="1" x14ac:dyDescent="0.2">
      <c r="B1" s="124" t="s">
        <v>35</v>
      </c>
      <c r="C1" s="125"/>
      <c r="D1" s="125"/>
      <c r="E1" s="126" t="s">
        <v>0</v>
      </c>
      <c r="F1" s="127"/>
      <c r="G1" s="128"/>
      <c r="H1" s="97" t="s">
        <v>12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52" ht="14.25" customHeight="1" x14ac:dyDescent="0.2">
      <c r="B2" s="124"/>
      <c r="C2" s="125"/>
      <c r="D2" s="125"/>
      <c r="E2" s="100" t="s">
        <v>0</v>
      </c>
      <c r="F2" s="100"/>
      <c r="G2" s="101"/>
      <c r="H2" s="102" t="s">
        <v>12</v>
      </c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4"/>
    </row>
    <row r="3" spans="1:52" ht="12.75" customHeight="1" x14ac:dyDescent="0.2">
      <c r="B3" s="125"/>
      <c r="C3" s="125"/>
      <c r="D3" s="125"/>
      <c r="E3" s="111" t="s">
        <v>9</v>
      </c>
      <c r="F3" s="112"/>
      <c r="G3" s="113"/>
      <c r="H3" s="129" t="s">
        <v>72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52" ht="12.75" customHeight="1" x14ac:dyDescent="0.2">
      <c r="B4" s="125"/>
      <c r="C4" s="125"/>
      <c r="D4" s="125"/>
      <c r="E4" s="111" t="s">
        <v>1</v>
      </c>
      <c r="F4" s="112"/>
      <c r="G4" s="113"/>
      <c r="H4" s="105" t="s">
        <v>10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7"/>
    </row>
    <row r="5" spans="1:52" ht="10.5" customHeight="1" thickBot="1" x14ac:dyDescent="0.25">
      <c r="B5" s="125"/>
      <c r="C5" s="125"/>
      <c r="D5" s="125"/>
      <c r="E5" s="111" t="s">
        <v>2</v>
      </c>
      <c r="F5" s="112"/>
      <c r="G5" s="113"/>
      <c r="H5" s="99" t="s">
        <v>11</v>
      </c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52" s="6" customFormat="1" ht="3" hidden="1" customHeight="1" thickTop="1" thickBot="1" x14ac:dyDescent="0.4">
      <c r="A6" s="7"/>
      <c r="B6" s="125"/>
      <c r="C6" s="125"/>
      <c r="D6" s="125"/>
      <c r="E6" s="121"/>
      <c r="F6" s="121"/>
      <c r="G6" s="121"/>
      <c r="H6" s="122"/>
      <c r="I6" s="122"/>
      <c r="J6" s="122"/>
      <c r="K6" s="122"/>
      <c r="L6" s="122"/>
      <c r="M6" s="122"/>
      <c r="N6" s="122"/>
      <c r="O6" s="122"/>
      <c r="P6" s="123"/>
      <c r="Q6" s="16"/>
      <c r="R6" s="16"/>
      <c r="S6" s="21"/>
      <c r="T6" s="17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13.5" customHeight="1" thickTop="1" x14ac:dyDescent="0.2">
      <c r="B7" s="125"/>
      <c r="C7" s="125"/>
      <c r="D7" s="125"/>
      <c r="E7" s="114" t="s">
        <v>3</v>
      </c>
      <c r="F7" s="118" t="s">
        <v>19</v>
      </c>
      <c r="G7" s="116" t="s">
        <v>8</v>
      </c>
      <c r="H7" s="88" t="s">
        <v>19</v>
      </c>
      <c r="I7" s="88" t="s">
        <v>31</v>
      </c>
      <c r="J7" s="88" t="s">
        <v>19</v>
      </c>
      <c r="K7" s="88" t="s">
        <v>4</v>
      </c>
      <c r="L7" s="116" t="s">
        <v>19</v>
      </c>
      <c r="M7" s="88" t="s">
        <v>33</v>
      </c>
      <c r="N7" s="90" t="s">
        <v>19</v>
      </c>
      <c r="O7" s="88" t="s">
        <v>45</v>
      </c>
      <c r="P7" s="88" t="s">
        <v>19</v>
      </c>
      <c r="Q7" s="87" t="s">
        <v>32</v>
      </c>
      <c r="R7" s="96" t="s">
        <v>19</v>
      </c>
      <c r="S7" s="96" t="s">
        <v>13</v>
      </c>
      <c r="T7" s="93" t="s">
        <v>14</v>
      </c>
      <c r="U7" s="93" t="s">
        <v>15</v>
      </c>
      <c r="V7" s="94" t="s">
        <v>20</v>
      </c>
    </row>
    <row r="8" spans="1:52" ht="16.5" customHeight="1" x14ac:dyDescent="0.2">
      <c r="B8" s="125"/>
      <c r="C8" s="125"/>
      <c r="D8" s="125"/>
      <c r="E8" s="114"/>
      <c r="F8" s="119"/>
      <c r="G8" s="116"/>
      <c r="H8" s="88"/>
      <c r="I8" s="88"/>
      <c r="J8" s="88"/>
      <c r="K8" s="88"/>
      <c r="L8" s="116"/>
      <c r="M8" s="88"/>
      <c r="N8" s="91"/>
      <c r="O8" s="88"/>
      <c r="P8" s="88"/>
      <c r="Q8" s="87"/>
      <c r="R8" s="96"/>
      <c r="S8" s="96"/>
      <c r="T8" s="93"/>
      <c r="U8" s="93"/>
      <c r="V8" s="95"/>
    </row>
    <row r="9" spans="1:52" ht="21" customHeight="1" thickBot="1" x14ac:dyDescent="0.25">
      <c r="B9" s="66" t="s">
        <v>5</v>
      </c>
      <c r="C9" s="67" t="s">
        <v>6</v>
      </c>
      <c r="D9" s="68" t="s">
        <v>7</v>
      </c>
      <c r="E9" s="115"/>
      <c r="F9" s="120"/>
      <c r="G9" s="117"/>
      <c r="H9" s="89"/>
      <c r="I9" s="89"/>
      <c r="J9" s="89"/>
      <c r="K9" s="89"/>
      <c r="L9" s="117"/>
      <c r="M9" s="89"/>
      <c r="N9" s="92"/>
      <c r="O9" s="88"/>
      <c r="P9" s="88"/>
      <c r="Q9" s="87"/>
      <c r="R9" s="96"/>
      <c r="S9" s="96"/>
      <c r="T9" s="93"/>
      <c r="U9" s="93"/>
      <c r="V9" s="95"/>
    </row>
    <row r="10" spans="1:52" ht="8.25" hidden="1" customHeight="1" thickTop="1" thickBot="1" x14ac:dyDescent="0.25">
      <c r="A10" s="8"/>
      <c r="B10" s="15"/>
      <c r="C10" s="69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  <c r="P10" s="71"/>
      <c r="S10" s="18"/>
      <c r="T10" s="19"/>
      <c r="U10" s="21"/>
      <c r="V10" s="22"/>
    </row>
    <row r="11" spans="1:52" ht="15.95" customHeight="1" thickTop="1" x14ac:dyDescent="0.3">
      <c r="A11" s="9"/>
      <c r="B11" s="23">
        <v>1</v>
      </c>
      <c r="C11" s="63" t="s">
        <v>51</v>
      </c>
      <c r="D11" s="55" t="s">
        <v>47</v>
      </c>
      <c r="E11" s="56">
        <v>50</v>
      </c>
      <c r="F11" s="35" t="str">
        <f t="shared" ref="F11:F33" si="0">IF(E11&gt;=41,"A",IF(E11&gt;=31,"B",IF(E11&gt;=21,"C",IF(E11&gt;=11,"D",IF(E11&gt;=0,"E",)))))</f>
        <v>A</v>
      </c>
      <c r="G11" s="56">
        <v>50</v>
      </c>
      <c r="H11" s="35" t="str">
        <f t="shared" ref="H11:H33" si="1">IF(G11&gt;=41,"A",IF(G11&gt;=31,"B",IF(G11&gt;=21,"C",IF(G11&gt;=11,"D",IF(G11&gt;=0,"E",)))))</f>
        <v>A</v>
      </c>
      <c r="I11" s="56">
        <v>44</v>
      </c>
      <c r="J11" s="35" t="str">
        <f t="shared" ref="J11:J33" si="2">IF(I11&gt;=41,"A",IF(I11&gt;=31,"B",IF(I11&gt;=21,"C",IF(I11&gt;=11,"D",IF(I11&gt;=0,"E",)))))</f>
        <v>A</v>
      </c>
      <c r="K11" s="56">
        <v>46</v>
      </c>
      <c r="L11" s="35" t="str">
        <f t="shared" ref="L11:L33" si="3">IF(K11&gt;=41,"A",IF(K11&gt;=31,"B",IF(K11&gt;=21,"C",IF(K11&gt;=11,"D",IF(K11&gt;=0,"E",)))))</f>
        <v>A</v>
      </c>
      <c r="M11" s="56">
        <v>48</v>
      </c>
      <c r="N11" s="35" t="str">
        <f t="shared" ref="N11:N33" si="4">IF(M11&gt;=41,"A",IF(M11&gt;=31,"B",IF(M11&gt;=21,"C",IF(M11&gt;=11,"D",IF(M11&gt;=0,"E",)))))</f>
        <v>A</v>
      </c>
      <c r="O11" s="56">
        <v>48</v>
      </c>
      <c r="P11" s="35" t="str">
        <f t="shared" ref="P11:P33" si="5">IF(O11&gt;=41,"A",IF(O11&gt;=31,"B",IF(O11&gt;=21,"C",IF(O11&gt;=11,"D",IF(O11&gt;=0,"E",)))))</f>
        <v>A</v>
      </c>
      <c r="Q11" s="35">
        <v>44</v>
      </c>
      <c r="R11" s="35" t="str">
        <f t="shared" ref="R11:R33" si="6">IF(Q11&gt;=41,"A",IF(Q11&gt;=31,"B",IF(Q11&gt;=21,"C",IF(Q11&gt;=11,"D",IF(Q11&gt;=0,"E",)))))</f>
        <v>A</v>
      </c>
      <c r="S11" s="35">
        <f t="shared" ref="S11:S33" si="7">SUM(E11:Q11)</f>
        <v>330</v>
      </c>
      <c r="T11" s="60">
        <f t="shared" ref="T11:T33" si="8">AVERAGE(E11:Q11)</f>
        <v>47.142857142857146</v>
      </c>
      <c r="U11" s="35">
        <f t="shared" ref="U11:U22" si="9">RANK(S11:S33,$S$11:$S$33)</f>
        <v>1</v>
      </c>
      <c r="V11" s="35" t="str">
        <f t="shared" ref="V11:V33" si="10">IF(T11&gt;=41,"A",IF(T11&gt;=31,"B",IF(T11&gt;=21,"C",IF(T11&gt;=11,"D",IF(T11&gt;=0,"E",)))))</f>
        <v>A</v>
      </c>
    </row>
    <row r="12" spans="1:52" ht="15.95" customHeight="1" thickBot="1" x14ac:dyDescent="0.35">
      <c r="A12" s="9"/>
      <c r="B12" s="24">
        <v>2</v>
      </c>
      <c r="C12" s="64" t="s">
        <v>52</v>
      </c>
      <c r="D12" s="54" t="s">
        <v>46</v>
      </c>
      <c r="E12" s="57">
        <v>48</v>
      </c>
      <c r="F12" s="34" t="str">
        <f t="shared" si="0"/>
        <v>A</v>
      </c>
      <c r="G12" s="57">
        <v>50</v>
      </c>
      <c r="H12" s="34" t="str">
        <f t="shared" si="1"/>
        <v>A</v>
      </c>
      <c r="I12" s="57">
        <v>46</v>
      </c>
      <c r="J12" s="34" t="str">
        <f t="shared" si="2"/>
        <v>A</v>
      </c>
      <c r="K12" s="57">
        <v>50</v>
      </c>
      <c r="L12" s="34" t="str">
        <f t="shared" si="3"/>
        <v>A</v>
      </c>
      <c r="M12" s="57">
        <v>45</v>
      </c>
      <c r="N12" s="34" t="str">
        <f t="shared" si="4"/>
        <v>A</v>
      </c>
      <c r="O12" s="57">
        <v>46</v>
      </c>
      <c r="P12" s="34" t="str">
        <f t="shared" si="5"/>
        <v>A</v>
      </c>
      <c r="Q12" s="34">
        <v>42</v>
      </c>
      <c r="R12" s="34" t="str">
        <f t="shared" si="6"/>
        <v>A</v>
      </c>
      <c r="S12" s="34">
        <f t="shared" si="7"/>
        <v>327</v>
      </c>
      <c r="T12" s="61">
        <f t="shared" si="8"/>
        <v>46.714285714285715</v>
      </c>
      <c r="U12" s="78">
        <f t="shared" si="9"/>
        <v>2</v>
      </c>
      <c r="V12" s="78" t="str">
        <f t="shared" si="10"/>
        <v>A</v>
      </c>
    </row>
    <row r="13" spans="1:52" ht="15.95" customHeight="1" thickTop="1" x14ac:dyDescent="0.3">
      <c r="A13" s="10"/>
      <c r="B13" s="23">
        <v>3</v>
      </c>
      <c r="C13" s="63" t="s">
        <v>50</v>
      </c>
      <c r="D13" s="55" t="s">
        <v>47</v>
      </c>
      <c r="E13" s="56">
        <v>50</v>
      </c>
      <c r="F13" s="35" t="str">
        <f t="shared" si="0"/>
        <v>A</v>
      </c>
      <c r="G13" s="56">
        <v>50</v>
      </c>
      <c r="H13" s="35" t="str">
        <f t="shared" si="1"/>
        <v>A</v>
      </c>
      <c r="I13" s="56">
        <v>40</v>
      </c>
      <c r="J13" s="35" t="str">
        <f t="shared" si="2"/>
        <v>B</v>
      </c>
      <c r="K13" s="56">
        <v>44</v>
      </c>
      <c r="L13" s="35" t="str">
        <f t="shared" si="3"/>
        <v>A</v>
      </c>
      <c r="M13" s="56">
        <v>48</v>
      </c>
      <c r="N13" s="35" t="str">
        <f t="shared" si="4"/>
        <v>A</v>
      </c>
      <c r="O13" s="56">
        <v>46</v>
      </c>
      <c r="P13" s="35" t="str">
        <f t="shared" si="5"/>
        <v>A</v>
      </c>
      <c r="Q13" s="35">
        <v>48</v>
      </c>
      <c r="R13" s="35" t="str">
        <f t="shared" si="6"/>
        <v>A</v>
      </c>
      <c r="S13" s="35">
        <f t="shared" si="7"/>
        <v>326</v>
      </c>
      <c r="T13" s="83">
        <f t="shared" si="8"/>
        <v>46.571428571428569</v>
      </c>
      <c r="U13" s="82">
        <f t="shared" si="9"/>
        <v>3</v>
      </c>
      <c r="V13" s="82" t="str">
        <f t="shared" si="10"/>
        <v>A</v>
      </c>
    </row>
    <row r="14" spans="1:52" ht="15.95" customHeight="1" thickBot="1" x14ac:dyDescent="0.35">
      <c r="A14" s="11"/>
      <c r="B14" s="24">
        <v>4</v>
      </c>
      <c r="C14" s="63" t="s">
        <v>56</v>
      </c>
      <c r="D14" s="54" t="s">
        <v>47</v>
      </c>
      <c r="E14" s="58">
        <v>48</v>
      </c>
      <c r="F14" s="35" t="str">
        <f t="shared" si="0"/>
        <v>A</v>
      </c>
      <c r="G14" s="56">
        <v>50</v>
      </c>
      <c r="H14" s="35" t="str">
        <f t="shared" si="1"/>
        <v>A</v>
      </c>
      <c r="I14" s="56">
        <v>44</v>
      </c>
      <c r="J14" s="35" t="str">
        <f t="shared" si="2"/>
        <v>A</v>
      </c>
      <c r="K14" s="56">
        <v>42</v>
      </c>
      <c r="L14" s="35" t="str">
        <f t="shared" si="3"/>
        <v>A</v>
      </c>
      <c r="M14" s="56">
        <v>47</v>
      </c>
      <c r="N14" s="35" t="str">
        <f t="shared" si="4"/>
        <v>A</v>
      </c>
      <c r="O14" s="56">
        <v>46</v>
      </c>
      <c r="P14" s="35" t="str">
        <f t="shared" si="5"/>
        <v>A</v>
      </c>
      <c r="Q14" s="35">
        <v>46</v>
      </c>
      <c r="R14" s="35" t="str">
        <f t="shared" si="6"/>
        <v>A</v>
      </c>
      <c r="S14" s="35">
        <f t="shared" si="7"/>
        <v>323</v>
      </c>
      <c r="T14" s="60">
        <f t="shared" si="8"/>
        <v>46.142857142857146</v>
      </c>
      <c r="U14" s="35">
        <f t="shared" si="9"/>
        <v>4</v>
      </c>
      <c r="V14" s="35" t="str">
        <f t="shared" si="10"/>
        <v>A</v>
      </c>
    </row>
    <row r="15" spans="1:52" ht="15.95" customHeight="1" thickTop="1" x14ac:dyDescent="0.3">
      <c r="A15" s="12"/>
      <c r="B15" s="23">
        <v>5</v>
      </c>
      <c r="C15" s="64" t="s">
        <v>60</v>
      </c>
      <c r="D15" s="77" t="s">
        <v>46</v>
      </c>
      <c r="E15" s="59">
        <v>44</v>
      </c>
      <c r="F15" s="78" t="str">
        <f t="shared" si="0"/>
        <v>A</v>
      </c>
      <c r="G15" s="59">
        <v>48</v>
      </c>
      <c r="H15" s="78" t="str">
        <f t="shared" si="1"/>
        <v>A</v>
      </c>
      <c r="I15" s="59">
        <v>40</v>
      </c>
      <c r="J15" s="78" t="str">
        <f t="shared" si="2"/>
        <v>B</v>
      </c>
      <c r="K15" s="59">
        <v>46</v>
      </c>
      <c r="L15" s="78" t="str">
        <f t="shared" si="3"/>
        <v>A</v>
      </c>
      <c r="M15" s="59">
        <v>48</v>
      </c>
      <c r="N15" s="78" t="str">
        <f t="shared" si="4"/>
        <v>A</v>
      </c>
      <c r="O15" s="59">
        <v>50</v>
      </c>
      <c r="P15" s="78" t="str">
        <f t="shared" si="5"/>
        <v>A</v>
      </c>
      <c r="Q15" s="78">
        <v>44</v>
      </c>
      <c r="R15" s="78" t="str">
        <f t="shared" si="6"/>
        <v>A</v>
      </c>
      <c r="S15" s="78">
        <f t="shared" si="7"/>
        <v>320</v>
      </c>
      <c r="T15" s="79">
        <f t="shared" si="8"/>
        <v>45.714285714285715</v>
      </c>
      <c r="U15" s="78">
        <f t="shared" si="9"/>
        <v>5</v>
      </c>
      <c r="V15" s="78" t="str">
        <f t="shared" si="10"/>
        <v>A</v>
      </c>
    </row>
    <row r="16" spans="1:52" ht="15.95" customHeight="1" thickBot="1" x14ac:dyDescent="0.35">
      <c r="A16" s="13"/>
      <c r="B16" s="24">
        <v>6</v>
      </c>
      <c r="C16" s="63" t="s">
        <v>53</v>
      </c>
      <c r="D16" s="80" t="s">
        <v>47</v>
      </c>
      <c r="E16" s="81">
        <v>46</v>
      </c>
      <c r="F16" s="82" t="str">
        <f t="shared" si="0"/>
        <v>A</v>
      </c>
      <c r="G16" s="81">
        <v>50</v>
      </c>
      <c r="H16" s="82" t="str">
        <f t="shared" si="1"/>
        <v>A</v>
      </c>
      <c r="I16" s="81">
        <v>38</v>
      </c>
      <c r="J16" s="82" t="str">
        <f t="shared" si="2"/>
        <v>B</v>
      </c>
      <c r="K16" s="81">
        <v>42</v>
      </c>
      <c r="L16" s="82" t="str">
        <f t="shared" si="3"/>
        <v>A</v>
      </c>
      <c r="M16" s="81">
        <v>46</v>
      </c>
      <c r="N16" s="82" t="str">
        <f t="shared" si="4"/>
        <v>A</v>
      </c>
      <c r="O16" s="81">
        <v>48</v>
      </c>
      <c r="P16" s="82" t="str">
        <f t="shared" si="5"/>
        <v>A</v>
      </c>
      <c r="Q16" s="82">
        <v>48</v>
      </c>
      <c r="R16" s="82" t="str">
        <f t="shared" si="6"/>
        <v>A</v>
      </c>
      <c r="S16" s="82">
        <f t="shared" si="7"/>
        <v>318</v>
      </c>
      <c r="T16" s="83">
        <f t="shared" si="8"/>
        <v>45.428571428571431</v>
      </c>
      <c r="U16" s="82">
        <f t="shared" si="9"/>
        <v>6</v>
      </c>
      <c r="V16" s="82" t="str">
        <f t="shared" si="10"/>
        <v>A</v>
      </c>
    </row>
    <row r="17" spans="1:23" ht="15.95" customHeight="1" thickTop="1" x14ac:dyDescent="0.3">
      <c r="A17" s="14"/>
      <c r="B17" s="23">
        <v>7</v>
      </c>
      <c r="C17" s="63" t="s">
        <v>57</v>
      </c>
      <c r="D17" s="80" t="s">
        <v>47</v>
      </c>
      <c r="E17" s="81">
        <v>44</v>
      </c>
      <c r="F17" s="82" t="str">
        <f t="shared" si="0"/>
        <v>A</v>
      </c>
      <c r="G17" s="81">
        <v>48</v>
      </c>
      <c r="H17" s="82" t="str">
        <f t="shared" si="1"/>
        <v>A</v>
      </c>
      <c r="I17" s="81">
        <v>40</v>
      </c>
      <c r="J17" s="82" t="str">
        <f t="shared" si="2"/>
        <v>B</v>
      </c>
      <c r="K17" s="81">
        <v>48</v>
      </c>
      <c r="L17" s="82" t="str">
        <f t="shared" si="3"/>
        <v>A</v>
      </c>
      <c r="M17" s="81">
        <v>45</v>
      </c>
      <c r="N17" s="82" t="str">
        <f t="shared" si="4"/>
        <v>A</v>
      </c>
      <c r="O17" s="81">
        <v>44</v>
      </c>
      <c r="P17" s="82" t="str">
        <f t="shared" si="5"/>
        <v>A</v>
      </c>
      <c r="Q17" s="82">
        <v>46</v>
      </c>
      <c r="R17" s="82" t="str">
        <f t="shared" si="6"/>
        <v>A</v>
      </c>
      <c r="S17" s="82">
        <f t="shared" si="7"/>
        <v>315</v>
      </c>
      <c r="T17" s="83">
        <f t="shared" si="8"/>
        <v>45</v>
      </c>
      <c r="U17" s="82">
        <f t="shared" si="9"/>
        <v>7</v>
      </c>
      <c r="V17" s="82" t="str">
        <f t="shared" si="10"/>
        <v>A</v>
      </c>
    </row>
    <row r="18" spans="1:23" ht="15.95" customHeight="1" thickBot="1" x14ac:dyDescent="0.35">
      <c r="B18" s="24">
        <v>8</v>
      </c>
      <c r="C18" s="64" t="s">
        <v>59</v>
      </c>
      <c r="D18" s="77" t="s">
        <v>46</v>
      </c>
      <c r="E18" s="59">
        <v>42</v>
      </c>
      <c r="F18" s="78" t="str">
        <f t="shared" si="0"/>
        <v>A</v>
      </c>
      <c r="G18" s="59">
        <v>49</v>
      </c>
      <c r="H18" s="78" t="str">
        <f t="shared" si="1"/>
        <v>A</v>
      </c>
      <c r="I18" s="59">
        <v>38</v>
      </c>
      <c r="J18" s="78" t="str">
        <f t="shared" si="2"/>
        <v>B</v>
      </c>
      <c r="K18" s="59">
        <v>50</v>
      </c>
      <c r="L18" s="78" t="str">
        <f t="shared" si="3"/>
        <v>A</v>
      </c>
      <c r="M18" s="59">
        <v>43</v>
      </c>
      <c r="N18" s="78" t="str">
        <f t="shared" si="4"/>
        <v>A</v>
      </c>
      <c r="O18" s="59">
        <v>46</v>
      </c>
      <c r="P18" s="78" t="str">
        <f t="shared" si="5"/>
        <v>A</v>
      </c>
      <c r="Q18" s="78">
        <v>46</v>
      </c>
      <c r="R18" s="78" t="str">
        <f t="shared" si="6"/>
        <v>A</v>
      </c>
      <c r="S18" s="78">
        <f t="shared" si="7"/>
        <v>314</v>
      </c>
      <c r="T18" s="79">
        <f t="shared" si="8"/>
        <v>44.857142857142854</v>
      </c>
      <c r="U18" s="78">
        <f t="shared" si="9"/>
        <v>8</v>
      </c>
      <c r="V18" s="78" t="str">
        <f t="shared" si="10"/>
        <v>A</v>
      </c>
    </row>
    <row r="19" spans="1:23" ht="15.95" customHeight="1" thickTop="1" x14ac:dyDescent="0.3">
      <c r="B19" s="23">
        <v>9</v>
      </c>
      <c r="C19" s="64" t="s">
        <v>58</v>
      </c>
      <c r="D19" s="77" t="s">
        <v>46</v>
      </c>
      <c r="E19" s="59">
        <v>34</v>
      </c>
      <c r="F19" s="78" t="str">
        <f t="shared" si="0"/>
        <v>B</v>
      </c>
      <c r="G19" s="59">
        <v>50</v>
      </c>
      <c r="H19" s="78" t="str">
        <f t="shared" si="1"/>
        <v>A</v>
      </c>
      <c r="I19" s="59">
        <v>46</v>
      </c>
      <c r="J19" s="78" t="str">
        <f t="shared" si="2"/>
        <v>A</v>
      </c>
      <c r="K19" s="59">
        <v>46</v>
      </c>
      <c r="L19" s="78" t="str">
        <f t="shared" si="3"/>
        <v>A</v>
      </c>
      <c r="M19" s="59">
        <v>46</v>
      </c>
      <c r="N19" s="78" t="str">
        <f t="shared" si="4"/>
        <v>A</v>
      </c>
      <c r="O19" s="59">
        <v>48</v>
      </c>
      <c r="P19" s="78" t="str">
        <f t="shared" si="5"/>
        <v>A</v>
      </c>
      <c r="Q19" s="78">
        <v>42</v>
      </c>
      <c r="R19" s="78" t="str">
        <f t="shared" si="6"/>
        <v>A</v>
      </c>
      <c r="S19" s="78">
        <f t="shared" si="7"/>
        <v>312</v>
      </c>
      <c r="T19" s="79">
        <f t="shared" si="8"/>
        <v>44.571428571428569</v>
      </c>
      <c r="U19" s="78">
        <f t="shared" si="9"/>
        <v>9</v>
      </c>
      <c r="V19" s="78" t="str">
        <f t="shared" si="10"/>
        <v>A</v>
      </c>
    </row>
    <row r="20" spans="1:23" ht="15.95" customHeight="1" thickBot="1" x14ac:dyDescent="0.35">
      <c r="B20" s="24">
        <v>10</v>
      </c>
      <c r="C20" s="64" t="s">
        <v>61</v>
      </c>
      <c r="D20" s="77" t="s">
        <v>46</v>
      </c>
      <c r="E20" s="59">
        <v>44</v>
      </c>
      <c r="F20" s="78" t="str">
        <f t="shared" si="0"/>
        <v>A</v>
      </c>
      <c r="G20" s="59">
        <v>50</v>
      </c>
      <c r="H20" s="78" t="str">
        <f t="shared" si="1"/>
        <v>A</v>
      </c>
      <c r="I20" s="59">
        <v>36</v>
      </c>
      <c r="J20" s="78" t="str">
        <f t="shared" si="2"/>
        <v>B</v>
      </c>
      <c r="K20" s="59">
        <v>46</v>
      </c>
      <c r="L20" s="78" t="str">
        <f t="shared" si="3"/>
        <v>A</v>
      </c>
      <c r="M20" s="59">
        <v>44</v>
      </c>
      <c r="N20" s="78" t="str">
        <f t="shared" si="4"/>
        <v>A</v>
      </c>
      <c r="O20" s="59">
        <v>48</v>
      </c>
      <c r="P20" s="78" t="str">
        <f t="shared" si="5"/>
        <v>A</v>
      </c>
      <c r="Q20" s="78">
        <v>42</v>
      </c>
      <c r="R20" s="78" t="str">
        <f t="shared" si="6"/>
        <v>A</v>
      </c>
      <c r="S20" s="78">
        <f t="shared" si="7"/>
        <v>310</v>
      </c>
      <c r="T20" s="79">
        <f t="shared" si="8"/>
        <v>44.285714285714285</v>
      </c>
      <c r="U20" s="78">
        <f t="shared" si="9"/>
        <v>10</v>
      </c>
      <c r="V20" s="78" t="str">
        <f t="shared" si="10"/>
        <v>A</v>
      </c>
    </row>
    <row r="21" spans="1:23" ht="15.95" customHeight="1" thickTop="1" x14ac:dyDescent="0.3">
      <c r="B21" s="23">
        <v>11</v>
      </c>
      <c r="C21" s="63" t="s">
        <v>54</v>
      </c>
      <c r="D21" s="80" t="s">
        <v>47</v>
      </c>
      <c r="E21" s="81">
        <v>40</v>
      </c>
      <c r="F21" s="82" t="str">
        <f t="shared" si="0"/>
        <v>B</v>
      </c>
      <c r="G21" s="81">
        <v>50</v>
      </c>
      <c r="H21" s="82" t="str">
        <f t="shared" si="1"/>
        <v>A</v>
      </c>
      <c r="I21" s="81">
        <v>38</v>
      </c>
      <c r="J21" s="82" t="str">
        <f t="shared" si="2"/>
        <v>B</v>
      </c>
      <c r="K21" s="81">
        <v>42</v>
      </c>
      <c r="L21" s="82" t="str">
        <f t="shared" si="3"/>
        <v>A</v>
      </c>
      <c r="M21" s="81">
        <v>41</v>
      </c>
      <c r="N21" s="82" t="str">
        <f t="shared" si="4"/>
        <v>A</v>
      </c>
      <c r="O21" s="81">
        <v>48</v>
      </c>
      <c r="P21" s="82" t="str">
        <f t="shared" si="5"/>
        <v>A</v>
      </c>
      <c r="Q21" s="82">
        <v>48</v>
      </c>
      <c r="R21" s="82" t="str">
        <f t="shared" si="6"/>
        <v>A</v>
      </c>
      <c r="S21" s="82">
        <f t="shared" si="7"/>
        <v>307</v>
      </c>
      <c r="T21" s="83">
        <f t="shared" si="8"/>
        <v>43.857142857142854</v>
      </c>
      <c r="U21" s="82">
        <f t="shared" si="9"/>
        <v>11</v>
      </c>
      <c r="V21" s="82" t="str">
        <f t="shared" si="10"/>
        <v>A</v>
      </c>
    </row>
    <row r="22" spans="1:23" ht="15.95" customHeight="1" thickBot="1" x14ac:dyDescent="0.35">
      <c r="B22" s="24">
        <v>12</v>
      </c>
      <c r="C22" s="63" t="s">
        <v>62</v>
      </c>
      <c r="D22" s="80" t="s">
        <v>47</v>
      </c>
      <c r="E22" s="81">
        <v>40</v>
      </c>
      <c r="F22" s="82" t="str">
        <f t="shared" si="0"/>
        <v>B</v>
      </c>
      <c r="G22" s="81">
        <v>47</v>
      </c>
      <c r="H22" s="82" t="str">
        <f t="shared" si="1"/>
        <v>A</v>
      </c>
      <c r="I22" s="81">
        <v>38</v>
      </c>
      <c r="J22" s="82" t="str">
        <f t="shared" si="2"/>
        <v>B</v>
      </c>
      <c r="K22" s="81">
        <v>40</v>
      </c>
      <c r="L22" s="82" t="str">
        <f t="shared" si="3"/>
        <v>B</v>
      </c>
      <c r="M22" s="81">
        <v>40</v>
      </c>
      <c r="N22" s="82" t="str">
        <f t="shared" si="4"/>
        <v>B</v>
      </c>
      <c r="O22" s="81">
        <v>46</v>
      </c>
      <c r="P22" s="82" t="str">
        <f t="shared" si="5"/>
        <v>A</v>
      </c>
      <c r="Q22" s="82">
        <v>46</v>
      </c>
      <c r="R22" s="82" t="str">
        <f t="shared" si="6"/>
        <v>A</v>
      </c>
      <c r="S22" s="82">
        <f t="shared" si="7"/>
        <v>297</v>
      </c>
      <c r="T22" s="83">
        <f t="shared" si="8"/>
        <v>42.428571428571431</v>
      </c>
      <c r="U22" s="82">
        <f t="shared" si="9"/>
        <v>12</v>
      </c>
      <c r="V22" s="82" t="str">
        <f t="shared" si="10"/>
        <v>A</v>
      </c>
    </row>
    <row r="23" spans="1:23" ht="15.95" customHeight="1" thickTop="1" x14ac:dyDescent="0.3">
      <c r="B23" s="23">
        <v>13</v>
      </c>
      <c r="C23" s="63" t="s">
        <v>55</v>
      </c>
      <c r="D23" s="80" t="s">
        <v>47</v>
      </c>
      <c r="E23" s="84">
        <v>44</v>
      </c>
      <c r="F23" s="82" t="str">
        <f t="shared" si="0"/>
        <v>A</v>
      </c>
      <c r="G23" s="81">
        <v>50</v>
      </c>
      <c r="H23" s="82" t="str">
        <f t="shared" si="1"/>
        <v>A</v>
      </c>
      <c r="I23" s="81">
        <v>34</v>
      </c>
      <c r="J23" s="82" t="str">
        <f t="shared" si="2"/>
        <v>B</v>
      </c>
      <c r="K23" s="81">
        <v>42</v>
      </c>
      <c r="L23" s="82" t="str">
        <f t="shared" si="3"/>
        <v>A</v>
      </c>
      <c r="M23" s="81">
        <v>40</v>
      </c>
      <c r="N23" s="82" t="str">
        <f t="shared" si="4"/>
        <v>B</v>
      </c>
      <c r="O23" s="81">
        <v>42</v>
      </c>
      <c r="P23" s="82" t="str">
        <f t="shared" si="5"/>
        <v>A</v>
      </c>
      <c r="Q23" s="82">
        <v>44</v>
      </c>
      <c r="R23" s="82" t="str">
        <f t="shared" si="6"/>
        <v>A</v>
      </c>
      <c r="S23" s="82">
        <f t="shared" si="7"/>
        <v>296</v>
      </c>
      <c r="T23" s="83">
        <f t="shared" si="8"/>
        <v>42.285714285714285</v>
      </c>
      <c r="U23" s="82">
        <f t="shared" ref="U23:U33" si="11">RANK(S23:S45,$S$11:$S$33)</f>
        <v>13</v>
      </c>
      <c r="V23" s="82" t="str">
        <f t="shared" si="10"/>
        <v>A</v>
      </c>
    </row>
    <row r="24" spans="1:23" ht="15.95" customHeight="1" thickBot="1" x14ac:dyDescent="0.35">
      <c r="B24" s="24">
        <v>14</v>
      </c>
      <c r="C24" s="64" t="s">
        <v>66</v>
      </c>
      <c r="D24" s="77" t="s">
        <v>46</v>
      </c>
      <c r="E24" s="59">
        <v>34</v>
      </c>
      <c r="F24" s="78" t="str">
        <f t="shared" si="0"/>
        <v>B</v>
      </c>
      <c r="G24" s="59">
        <v>43</v>
      </c>
      <c r="H24" s="78" t="str">
        <f t="shared" si="1"/>
        <v>A</v>
      </c>
      <c r="I24" s="59">
        <v>30</v>
      </c>
      <c r="J24" s="78" t="str">
        <f t="shared" si="2"/>
        <v>C</v>
      </c>
      <c r="K24" s="59">
        <v>44</v>
      </c>
      <c r="L24" s="78" t="str">
        <f t="shared" si="3"/>
        <v>A</v>
      </c>
      <c r="M24" s="59">
        <v>43</v>
      </c>
      <c r="N24" s="78" t="str">
        <f t="shared" si="4"/>
        <v>A</v>
      </c>
      <c r="O24" s="59">
        <v>44</v>
      </c>
      <c r="P24" s="78" t="str">
        <f t="shared" si="5"/>
        <v>A</v>
      </c>
      <c r="Q24" s="78">
        <v>38</v>
      </c>
      <c r="R24" s="78" t="str">
        <f t="shared" si="6"/>
        <v>B</v>
      </c>
      <c r="S24" s="78">
        <f t="shared" si="7"/>
        <v>276</v>
      </c>
      <c r="T24" s="79">
        <f t="shared" si="8"/>
        <v>39.428571428571431</v>
      </c>
      <c r="U24" s="78">
        <f t="shared" si="11"/>
        <v>14</v>
      </c>
      <c r="V24" s="78" t="str">
        <f t="shared" si="10"/>
        <v>B</v>
      </c>
    </row>
    <row r="25" spans="1:23" ht="15.95" customHeight="1" thickTop="1" x14ac:dyDescent="0.3">
      <c r="B25" s="23">
        <v>15</v>
      </c>
      <c r="C25" s="63" t="s">
        <v>70</v>
      </c>
      <c r="D25" s="80" t="s">
        <v>47</v>
      </c>
      <c r="E25" s="81">
        <v>36</v>
      </c>
      <c r="F25" s="82" t="str">
        <f t="shared" si="0"/>
        <v>B</v>
      </c>
      <c r="G25" s="81">
        <v>44</v>
      </c>
      <c r="H25" s="82" t="str">
        <f t="shared" si="1"/>
        <v>A</v>
      </c>
      <c r="I25" s="81">
        <v>30</v>
      </c>
      <c r="J25" s="82" t="str">
        <f t="shared" si="2"/>
        <v>C</v>
      </c>
      <c r="K25" s="81">
        <v>42</v>
      </c>
      <c r="L25" s="82" t="str">
        <f t="shared" si="3"/>
        <v>A</v>
      </c>
      <c r="M25" s="81">
        <v>36</v>
      </c>
      <c r="N25" s="82" t="str">
        <f t="shared" si="4"/>
        <v>B</v>
      </c>
      <c r="O25" s="81">
        <v>44</v>
      </c>
      <c r="P25" s="82" t="str">
        <f t="shared" si="5"/>
        <v>A</v>
      </c>
      <c r="Q25" s="82">
        <v>40</v>
      </c>
      <c r="R25" s="82" t="str">
        <f t="shared" si="6"/>
        <v>B</v>
      </c>
      <c r="S25" s="82">
        <f t="shared" si="7"/>
        <v>272</v>
      </c>
      <c r="T25" s="83">
        <f t="shared" si="8"/>
        <v>38.857142857142854</v>
      </c>
      <c r="U25" s="82">
        <f t="shared" si="11"/>
        <v>15</v>
      </c>
      <c r="V25" s="82" t="str">
        <f t="shared" si="10"/>
        <v>B</v>
      </c>
      <c r="W25" s="27"/>
    </row>
    <row r="26" spans="1:23" ht="15.95" customHeight="1" thickBot="1" x14ac:dyDescent="0.35">
      <c r="B26" s="24">
        <v>16</v>
      </c>
      <c r="C26" s="63" t="s">
        <v>65</v>
      </c>
      <c r="D26" s="80" t="s">
        <v>47</v>
      </c>
      <c r="E26" s="81">
        <v>22</v>
      </c>
      <c r="F26" s="82" t="str">
        <f t="shared" si="0"/>
        <v>C</v>
      </c>
      <c r="G26" s="81">
        <v>43</v>
      </c>
      <c r="H26" s="82" t="str">
        <f t="shared" si="1"/>
        <v>A</v>
      </c>
      <c r="I26" s="81">
        <v>38</v>
      </c>
      <c r="J26" s="82" t="str">
        <f t="shared" si="2"/>
        <v>B</v>
      </c>
      <c r="K26" s="81">
        <v>38</v>
      </c>
      <c r="L26" s="82" t="str">
        <f t="shared" si="3"/>
        <v>B</v>
      </c>
      <c r="M26" s="81">
        <v>39</v>
      </c>
      <c r="N26" s="82" t="str">
        <f t="shared" si="4"/>
        <v>B</v>
      </c>
      <c r="O26" s="81">
        <v>48</v>
      </c>
      <c r="P26" s="82" t="str">
        <f t="shared" si="5"/>
        <v>A</v>
      </c>
      <c r="Q26" s="82">
        <v>42</v>
      </c>
      <c r="R26" s="82" t="str">
        <f t="shared" si="6"/>
        <v>A</v>
      </c>
      <c r="S26" s="82">
        <f t="shared" si="7"/>
        <v>270</v>
      </c>
      <c r="T26" s="83">
        <f t="shared" si="8"/>
        <v>38.571428571428569</v>
      </c>
      <c r="U26" s="82">
        <f t="shared" si="11"/>
        <v>16</v>
      </c>
      <c r="V26" s="82" t="str">
        <f t="shared" si="10"/>
        <v>B</v>
      </c>
      <c r="W26" s="27"/>
    </row>
    <row r="27" spans="1:23" ht="15.95" customHeight="1" thickTop="1" x14ac:dyDescent="0.3">
      <c r="B27" s="23">
        <v>17</v>
      </c>
      <c r="C27" s="63" t="s">
        <v>63</v>
      </c>
      <c r="D27" s="80" t="s">
        <v>47</v>
      </c>
      <c r="E27" s="81">
        <v>22</v>
      </c>
      <c r="F27" s="82" t="str">
        <f t="shared" si="0"/>
        <v>C</v>
      </c>
      <c r="G27" s="81">
        <v>48</v>
      </c>
      <c r="H27" s="82" t="str">
        <f t="shared" si="1"/>
        <v>A</v>
      </c>
      <c r="I27" s="81">
        <v>32</v>
      </c>
      <c r="J27" s="82" t="str">
        <f t="shared" si="2"/>
        <v>B</v>
      </c>
      <c r="K27" s="81">
        <v>42</v>
      </c>
      <c r="L27" s="82" t="str">
        <f t="shared" si="3"/>
        <v>A</v>
      </c>
      <c r="M27" s="81">
        <v>37</v>
      </c>
      <c r="N27" s="82" t="str">
        <f t="shared" si="4"/>
        <v>B</v>
      </c>
      <c r="O27" s="81">
        <v>44</v>
      </c>
      <c r="P27" s="82" t="str">
        <f t="shared" si="5"/>
        <v>A</v>
      </c>
      <c r="Q27" s="82">
        <v>38</v>
      </c>
      <c r="R27" s="82" t="str">
        <f t="shared" si="6"/>
        <v>B</v>
      </c>
      <c r="S27" s="82">
        <f t="shared" si="7"/>
        <v>263</v>
      </c>
      <c r="T27" s="83">
        <f t="shared" si="8"/>
        <v>37.571428571428569</v>
      </c>
      <c r="U27" s="82">
        <f t="shared" si="11"/>
        <v>17</v>
      </c>
      <c r="V27" s="82" t="str">
        <f t="shared" si="10"/>
        <v>B</v>
      </c>
      <c r="W27" s="27"/>
    </row>
    <row r="28" spans="1:23" ht="15.95" customHeight="1" thickBot="1" x14ac:dyDescent="0.35">
      <c r="B28" s="24">
        <v>18</v>
      </c>
      <c r="C28" s="63" t="s">
        <v>64</v>
      </c>
      <c r="D28" s="80" t="s">
        <v>47</v>
      </c>
      <c r="E28" s="81">
        <v>36</v>
      </c>
      <c r="F28" s="82" t="str">
        <f t="shared" si="0"/>
        <v>B</v>
      </c>
      <c r="G28" s="81">
        <v>47</v>
      </c>
      <c r="H28" s="82" t="str">
        <f t="shared" si="1"/>
        <v>A</v>
      </c>
      <c r="I28" s="81">
        <v>26</v>
      </c>
      <c r="J28" s="82" t="str">
        <f t="shared" si="2"/>
        <v>C</v>
      </c>
      <c r="K28" s="81">
        <v>36</v>
      </c>
      <c r="L28" s="82" t="str">
        <f t="shared" si="3"/>
        <v>B</v>
      </c>
      <c r="M28" s="81">
        <v>40</v>
      </c>
      <c r="N28" s="82" t="str">
        <f t="shared" si="4"/>
        <v>B</v>
      </c>
      <c r="O28" s="81">
        <v>40</v>
      </c>
      <c r="P28" s="82" t="str">
        <f t="shared" si="5"/>
        <v>B</v>
      </c>
      <c r="Q28" s="82">
        <v>38</v>
      </c>
      <c r="R28" s="82" t="str">
        <f t="shared" si="6"/>
        <v>B</v>
      </c>
      <c r="S28" s="82">
        <f t="shared" si="7"/>
        <v>263</v>
      </c>
      <c r="T28" s="83">
        <f t="shared" si="8"/>
        <v>37.571428571428569</v>
      </c>
      <c r="U28" s="82">
        <f t="shared" si="11"/>
        <v>17</v>
      </c>
      <c r="V28" s="82" t="str">
        <f t="shared" si="10"/>
        <v>B</v>
      </c>
      <c r="W28" s="27"/>
    </row>
    <row r="29" spans="1:23" ht="15.95" customHeight="1" thickTop="1" x14ac:dyDescent="0.3">
      <c r="B29" s="23">
        <v>19</v>
      </c>
      <c r="C29" s="76" t="s">
        <v>73</v>
      </c>
      <c r="D29" s="77" t="s">
        <v>46</v>
      </c>
      <c r="E29" s="59">
        <v>42</v>
      </c>
      <c r="F29" s="78" t="str">
        <f t="shared" si="0"/>
        <v>A</v>
      </c>
      <c r="G29" s="59">
        <v>37</v>
      </c>
      <c r="H29" s="78" t="str">
        <f t="shared" si="1"/>
        <v>B</v>
      </c>
      <c r="I29" s="59">
        <v>22</v>
      </c>
      <c r="J29" s="78" t="str">
        <f t="shared" si="2"/>
        <v>C</v>
      </c>
      <c r="K29" s="59">
        <v>40</v>
      </c>
      <c r="L29" s="78" t="str">
        <f t="shared" si="3"/>
        <v>B</v>
      </c>
      <c r="M29" s="59">
        <v>32</v>
      </c>
      <c r="N29" s="78" t="str">
        <f t="shared" si="4"/>
        <v>B</v>
      </c>
      <c r="O29" s="59">
        <v>48</v>
      </c>
      <c r="P29" s="78" t="str">
        <f t="shared" si="5"/>
        <v>A</v>
      </c>
      <c r="Q29" s="78">
        <v>38</v>
      </c>
      <c r="R29" s="78" t="str">
        <f t="shared" si="6"/>
        <v>B</v>
      </c>
      <c r="S29" s="78">
        <f t="shared" si="7"/>
        <v>259</v>
      </c>
      <c r="T29" s="61">
        <f t="shared" si="8"/>
        <v>37</v>
      </c>
      <c r="U29" s="34">
        <v>19</v>
      </c>
      <c r="V29" s="34" t="str">
        <f>IF(T29&gt;=41,"A",IF(T29&gt;=31,"B",IF(T29&gt;=21,"C",IF(T29&gt;=11,"D",IF(T29&gt;=0,"E",)))))</f>
        <v>B</v>
      </c>
      <c r="W29" s="27"/>
    </row>
    <row r="30" spans="1:23" ht="15.95" customHeight="1" x14ac:dyDescent="0.3">
      <c r="B30" s="24">
        <v>20</v>
      </c>
      <c r="C30" s="64" t="s">
        <v>67</v>
      </c>
      <c r="D30" s="77" t="s">
        <v>46</v>
      </c>
      <c r="E30" s="59">
        <v>32</v>
      </c>
      <c r="F30" s="78" t="str">
        <f t="shared" si="0"/>
        <v>B</v>
      </c>
      <c r="G30" s="59">
        <v>43</v>
      </c>
      <c r="H30" s="78" t="str">
        <f t="shared" si="1"/>
        <v>A</v>
      </c>
      <c r="I30" s="59">
        <v>28</v>
      </c>
      <c r="J30" s="78" t="str">
        <f t="shared" si="2"/>
        <v>C</v>
      </c>
      <c r="K30" s="59">
        <v>38</v>
      </c>
      <c r="L30" s="78" t="str">
        <f t="shared" si="3"/>
        <v>B</v>
      </c>
      <c r="M30" s="59">
        <v>27</v>
      </c>
      <c r="N30" s="78" t="str">
        <f t="shared" si="4"/>
        <v>C</v>
      </c>
      <c r="O30" s="59">
        <v>48</v>
      </c>
      <c r="P30" s="78" t="str">
        <f t="shared" si="5"/>
        <v>A</v>
      </c>
      <c r="Q30" s="78">
        <v>38</v>
      </c>
      <c r="R30" s="78" t="str">
        <f t="shared" si="6"/>
        <v>B</v>
      </c>
      <c r="S30" s="78">
        <f t="shared" si="7"/>
        <v>254</v>
      </c>
      <c r="T30" s="79">
        <f t="shared" si="8"/>
        <v>36.285714285714285</v>
      </c>
      <c r="U30" s="78">
        <f t="shared" si="11"/>
        <v>20</v>
      </c>
      <c r="V30" s="78" t="str">
        <f t="shared" si="10"/>
        <v>B</v>
      </c>
      <c r="W30" s="27"/>
    </row>
    <row r="31" spans="1:23" ht="15.95" customHeight="1" x14ac:dyDescent="0.3">
      <c r="B31" s="62">
        <v>21</v>
      </c>
      <c r="C31" s="63" t="s">
        <v>71</v>
      </c>
      <c r="D31" s="80" t="s">
        <v>47</v>
      </c>
      <c r="E31" s="81">
        <v>22</v>
      </c>
      <c r="F31" s="82" t="str">
        <f t="shared" si="0"/>
        <v>C</v>
      </c>
      <c r="G31" s="81">
        <v>41</v>
      </c>
      <c r="H31" s="82" t="str">
        <f t="shared" si="1"/>
        <v>A</v>
      </c>
      <c r="I31" s="81">
        <v>20</v>
      </c>
      <c r="J31" s="82" t="str">
        <f t="shared" si="2"/>
        <v>D</v>
      </c>
      <c r="K31" s="81">
        <v>30</v>
      </c>
      <c r="L31" s="82" t="str">
        <f t="shared" si="3"/>
        <v>C</v>
      </c>
      <c r="M31" s="81">
        <v>30</v>
      </c>
      <c r="N31" s="82" t="str">
        <f t="shared" si="4"/>
        <v>C</v>
      </c>
      <c r="O31" s="81">
        <v>44</v>
      </c>
      <c r="P31" s="82" t="str">
        <f t="shared" si="5"/>
        <v>A</v>
      </c>
      <c r="Q31" s="35">
        <v>42</v>
      </c>
      <c r="R31" s="35" t="str">
        <f t="shared" si="6"/>
        <v>A</v>
      </c>
      <c r="S31" s="35">
        <f t="shared" si="7"/>
        <v>229</v>
      </c>
      <c r="T31" s="60">
        <f t="shared" si="8"/>
        <v>32.714285714285715</v>
      </c>
      <c r="U31" s="35">
        <f t="shared" si="11"/>
        <v>21</v>
      </c>
      <c r="V31" s="35" t="str">
        <f t="shared" si="10"/>
        <v>B</v>
      </c>
      <c r="W31" s="27"/>
    </row>
    <row r="32" spans="1:23" ht="15.95" customHeight="1" thickBot="1" x14ac:dyDescent="0.35">
      <c r="B32" s="62">
        <v>22</v>
      </c>
      <c r="C32" s="63" t="s">
        <v>68</v>
      </c>
      <c r="D32" s="80" t="s">
        <v>47</v>
      </c>
      <c r="E32" s="81">
        <v>34</v>
      </c>
      <c r="F32" s="82" t="str">
        <f t="shared" si="0"/>
        <v>B</v>
      </c>
      <c r="G32" s="81">
        <v>45</v>
      </c>
      <c r="H32" s="82" t="str">
        <f t="shared" si="1"/>
        <v>A</v>
      </c>
      <c r="I32" s="81">
        <v>22</v>
      </c>
      <c r="J32" s="82" t="str">
        <f t="shared" si="2"/>
        <v>C</v>
      </c>
      <c r="K32" s="81">
        <v>32</v>
      </c>
      <c r="L32" s="82" t="str">
        <f t="shared" si="3"/>
        <v>B</v>
      </c>
      <c r="M32" s="81">
        <v>23</v>
      </c>
      <c r="N32" s="82" t="str">
        <f t="shared" si="4"/>
        <v>C</v>
      </c>
      <c r="O32" s="81">
        <v>42</v>
      </c>
      <c r="P32" s="82" t="str">
        <f t="shared" si="5"/>
        <v>A</v>
      </c>
      <c r="Q32" s="35">
        <v>28</v>
      </c>
      <c r="R32" s="35" t="str">
        <f t="shared" si="6"/>
        <v>C</v>
      </c>
      <c r="S32" s="35">
        <f t="shared" si="7"/>
        <v>226</v>
      </c>
      <c r="T32" s="60">
        <f t="shared" si="8"/>
        <v>32.285714285714285</v>
      </c>
      <c r="U32" s="35">
        <f t="shared" si="11"/>
        <v>22</v>
      </c>
      <c r="V32" s="35" t="str">
        <f t="shared" si="10"/>
        <v>B</v>
      </c>
      <c r="W32" s="27"/>
    </row>
    <row r="33" spans="1:52" ht="15.95" customHeight="1" thickTop="1" x14ac:dyDescent="0.3">
      <c r="B33" s="23">
        <v>23</v>
      </c>
      <c r="C33" s="63" t="s">
        <v>69</v>
      </c>
      <c r="D33" s="80" t="s">
        <v>47</v>
      </c>
      <c r="E33" s="81">
        <v>12</v>
      </c>
      <c r="F33" s="82" t="str">
        <f t="shared" si="0"/>
        <v>D</v>
      </c>
      <c r="G33" s="81">
        <v>47</v>
      </c>
      <c r="H33" s="82" t="str">
        <f t="shared" si="1"/>
        <v>A</v>
      </c>
      <c r="I33" s="81">
        <v>24</v>
      </c>
      <c r="J33" s="82" t="str">
        <f t="shared" si="2"/>
        <v>C</v>
      </c>
      <c r="K33" s="81">
        <v>32</v>
      </c>
      <c r="L33" s="82" t="str">
        <f t="shared" si="3"/>
        <v>B</v>
      </c>
      <c r="M33" s="81">
        <v>25</v>
      </c>
      <c r="N33" s="82" t="str">
        <f t="shared" si="4"/>
        <v>C</v>
      </c>
      <c r="O33" s="81">
        <v>46</v>
      </c>
      <c r="P33" s="82" t="str">
        <f t="shared" si="5"/>
        <v>A</v>
      </c>
      <c r="Q33" s="35">
        <v>38</v>
      </c>
      <c r="R33" s="35" t="str">
        <f t="shared" si="6"/>
        <v>B</v>
      </c>
      <c r="S33" s="35">
        <f t="shared" si="7"/>
        <v>224</v>
      </c>
      <c r="T33" s="60">
        <f t="shared" si="8"/>
        <v>32</v>
      </c>
      <c r="U33" s="35">
        <f t="shared" si="11"/>
        <v>23</v>
      </c>
      <c r="V33" s="35" t="str">
        <f t="shared" si="10"/>
        <v>B</v>
      </c>
      <c r="W33" s="27"/>
    </row>
    <row r="34" spans="1:52" ht="21" customHeight="1" thickBot="1" x14ac:dyDescent="0.4">
      <c r="A34" s="9"/>
      <c r="B34" s="31"/>
      <c r="C34" s="72"/>
      <c r="D34" s="39"/>
      <c r="E34" s="36" t="s">
        <v>44</v>
      </c>
      <c r="F34" s="73"/>
      <c r="G34" s="74" t="s">
        <v>18</v>
      </c>
      <c r="H34" s="73"/>
      <c r="I34" s="74" t="s">
        <v>34</v>
      </c>
      <c r="J34" s="73"/>
      <c r="K34" s="75" t="s">
        <v>48</v>
      </c>
      <c r="L34" s="73"/>
      <c r="M34" s="74" t="s">
        <v>36</v>
      </c>
      <c r="N34" s="73"/>
      <c r="O34" s="74" t="s">
        <v>16</v>
      </c>
      <c r="P34" s="74"/>
      <c r="Q34" s="74" t="s">
        <v>17</v>
      </c>
      <c r="R34" s="74"/>
      <c r="S34" s="51"/>
      <c r="T34" s="108">
        <f>AVERAGE(T11:T33)</f>
        <v>41.186335403726709</v>
      </c>
      <c r="U34" s="52"/>
      <c r="V34" s="85" t="s">
        <v>26</v>
      </c>
      <c r="W34" s="27"/>
    </row>
    <row r="35" spans="1:52" ht="15.95" customHeight="1" thickTop="1" thickBot="1" x14ac:dyDescent="0.4">
      <c r="A35" s="9"/>
      <c r="B35" s="31"/>
      <c r="C35" s="38" t="s">
        <v>21</v>
      </c>
      <c r="D35" s="39"/>
      <c r="E35" s="40">
        <v>6</v>
      </c>
      <c r="F35" s="37"/>
      <c r="G35" s="37">
        <v>1</v>
      </c>
      <c r="H35" s="37"/>
      <c r="I35" s="37">
        <v>7</v>
      </c>
      <c r="J35" s="37"/>
      <c r="K35" s="37">
        <v>4</v>
      </c>
      <c r="L35" s="37"/>
      <c r="M35" s="37">
        <v>5</v>
      </c>
      <c r="N35" s="37"/>
      <c r="O35" s="37">
        <v>2</v>
      </c>
      <c r="P35" s="37"/>
      <c r="Q35" s="37">
        <v>3</v>
      </c>
      <c r="R35" s="37"/>
      <c r="S35" s="53"/>
      <c r="T35" s="109"/>
      <c r="U35" s="53"/>
      <c r="V35" s="86"/>
      <c r="W35" s="27"/>
    </row>
    <row r="36" spans="1:52" ht="14.25" customHeight="1" thickBot="1" x14ac:dyDescent="0.35">
      <c r="B36" s="31"/>
      <c r="C36" s="43" t="s">
        <v>22</v>
      </c>
      <c r="D36" s="44"/>
      <c r="E36" s="45">
        <f>AVERAGE(E11:E33)</f>
        <v>37.652173913043477</v>
      </c>
      <c r="F36" s="45" t="s">
        <v>27</v>
      </c>
      <c r="G36" s="45">
        <f>AVERAGE(G11:G33)</f>
        <v>46.956521739130437</v>
      </c>
      <c r="H36" s="45" t="s">
        <v>26</v>
      </c>
      <c r="I36" s="45">
        <f>AVERAGE(I11:I33)</f>
        <v>34.521739130434781</v>
      </c>
      <c r="J36" s="45" t="s">
        <v>27</v>
      </c>
      <c r="K36" s="45">
        <f>AVERAGE(K11:K33)</f>
        <v>41.652173913043477</v>
      </c>
      <c r="L36" s="45" t="s">
        <v>26</v>
      </c>
      <c r="M36" s="45">
        <f>AVERAGE(M11:M33)</f>
        <v>39.695652173913047</v>
      </c>
      <c r="N36" s="45" t="s">
        <v>27</v>
      </c>
      <c r="O36" s="45">
        <f>AVERAGE(O11:O33)</f>
        <v>45.826086956521742</v>
      </c>
      <c r="P36" s="46" t="s">
        <v>26</v>
      </c>
      <c r="Q36" s="47">
        <f>AVERAGE(Q11:Q33)</f>
        <v>42</v>
      </c>
      <c r="R36" s="45" t="s">
        <v>26</v>
      </c>
      <c r="S36" s="48"/>
      <c r="T36" s="42"/>
      <c r="U36" s="42"/>
      <c r="V36" s="42"/>
    </row>
    <row r="37" spans="1:52" ht="15.75" hidden="1" customHeight="1" thickBot="1" x14ac:dyDescent="0.35">
      <c r="B37" s="32">
        <v>26</v>
      </c>
      <c r="C37" s="42"/>
      <c r="D37" s="42"/>
      <c r="E37" s="49">
        <f>AVERAGE(E11:E33)</f>
        <v>37.652173913043477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50"/>
      <c r="Q37" s="42"/>
      <c r="R37" s="42"/>
      <c r="S37" s="41"/>
      <c r="T37" s="42"/>
      <c r="U37" s="42"/>
      <c r="V37" s="42"/>
    </row>
    <row r="38" spans="1:52" ht="15.95" customHeight="1" x14ac:dyDescent="0.2">
      <c r="E38" s="20"/>
      <c r="F38" s="20"/>
      <c r="P38" s="20"/>
      <c r="Q38" s="20"/>
      <c r="R38" s="20"/>
    </row>
    <row r="39" spans="1:52" ht="15.95" customHeight="1" x14ac:dyDescent="0.3">
      <c r="B39" s="31"/>
      <c r="C39" s="110" t="s">
        <v>23</v>
      </c>
      <c r="D39" s="110"/>
      <c r="E39" s="20"/>
      <c r="F39" s="20"/>
      <c r="G39" s="28"/>
      <c r="H39" s="28" t="s">
        <v>37</v>
      </c>
      <c r="I39" s="28"/>
      <c r="J39" s="28"/>
      <c r="K39" s="28"/>
      <c r="L39" s="28"/>
      <c r="M39" s="28"/>
      <c r="N39" s="20"/>
      <c r="O39" s="20"/>
      <c r="P39" s="20"/>
      <c r="Q39" s="20"/>
      <c r="R39" s="20"/>
    </row>
    <row r="40" spans="1:52" ht="15.95" customHeight="1" x14ac:dyDescent="0.3">
      <c r="B40" s="31"/>
      <c r="C40" s="25" t="s">
        <v>24</v>
      </c>
      <c r="D40" s="25" t="s">
        <v>25</v>
      </c>
      <c r="E40" s="20"/>
      <c r="F40" s="20"/>
      <c r="G40" s="20"/>
      <c r="H40" s="20" t="s">
        <v>38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52" ht="15.95" customHeight="1" x14ac:dyDescent="0.3">
      <c r="B41" s="31"/>
      <c r="C41" s="25" t="s">
        <v>26</v>
      </c>
      <c r="D41" s="33">
        <f>COUNTIF(V11:V33,"A")</f>
        <v>13</v>
      </c>
      <c r="E41" s="20"/>
      <c r="F41" s="20"/>
      <c r="G41" s="20"/>
      <c r="H41" s="20" t="s">
        <v>39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52" ht="15.95" customHeight="1" x14ac:dyDescent="0.3">
      <c r="B42" s="31"/>
      <c r="C42" s="25" t="s">
        <v>27</v>
      </c>
      <c r="D42" s="33">
        <f>COUNTIF(V11:V33,"B")</f>
        <v>10</v>
      </c>
      <c r="E42" s="20"/>
      <c r="F42" s="20"/>
      <c r="G42" s="20"/>
      <c r="H42" s="20" t="s">
        <v>40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52" ht="14.25" customHeight="1" x14ac:dyDescent="0.3">
      <c r="B43" s="31"/>
      <c r="C43" s="25" t="s">
        <v>28</v>
      </c>
      <c r="D43" s="33">
        <f>COUNTIF(V11:V33,"C")</f>
        <v>0</v>
      </c>
      <c r="E43" s="20"/>
      <c r="F43" s="20"/>
      <c r="G43" s="20"/>
      <c r="H43" s="20" t="s">
        <v>41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5.95" customHeight="1" x14ac:dyDescent="0.2">
      <c r="B44" s="20"/>
      <c r="C44" s="25" t="s">
        <v>29</v>
      </c>
      <c r="D44" s="33">
        <f>COUNTIF(V11:V33,"D")</f>
        <v>0</v>
      </c>
      <c r="E44" s="20"/>
      <c r="F44" s="20"/>
      <c r="G44" s="20"/>
      <c r="H44" s="20" t="s">
        <v>42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52" ht="15.95" customHeight="1" x14ac:dyDescent="0.2">
      <c r="B45" s="20"/>
      <c r="C45" s="26" t="s">
        <v>30</v>
      </c>
      <c r="D45" s="65">
        <v>23</v>
      </c>
      <c r="E45" s="20"/>
      <c r="F45" s="20"/>
      <c r="G45" s="20"/>
      <c r="H45" s="20" t="s">
        <v>43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52" ht="15.95" customHeight="1" x14ac:dyDescent="0.2">
      <c r="B46" s="20"/>
      <c r="E46" s="28"/>
      <c r="F46" s="20"/>
      <c r="G46" s="20"/>
      <c r="H46" s="20" t="s">
        <v>49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52" ht="15.95" customHeight="1" x14ac:dyDescent="0.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52" ht="15.95" customHeight="1" x14ac:dyDescent="0.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52" ht="15.95" customHeight="1" x14ac:dyDescent="0.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52" ht="15.95" customHeight="1" x14ac:dyDescent="0.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T50" s="20"/>
    </row>
    <row r="51" spans="1:52" ht="15.95" customHeight="1" x14ac:dyDescent="0.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T51" s="20"/>
    </row>
    <row r="52" spans="1:52" ht="15.75" customHeight="1" x14ac:dyDescent="0.2">
      <c r="A52" s="5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T52" s="20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T53" s="20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T54" s="20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20"/>
      <c r="C56" s="29"/>
      <c r="D56" s="29"/>
      <c r="E56" s="20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0"/>
      <c r="R56" s="20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20"/>
      <c r="C57" s="30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0"/>
      <c r="R57" s="20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20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0"/>
      <c r="R58" s="20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2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0"/>
      <c r="R59" s="20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2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0"/>
      <c r="R60" s="20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20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0"/>
      <c r="R61" s="20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20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0"/>
      <c r="R62" s="20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20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0"/>
      <c r="R63" s="20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20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0"/>
      <c r="R64" s="20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0"/>
      <c r="R65" s="20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0"/>
      <c r="R66" s="20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0"/>
      <c r="R67" s="20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0"/>
      <c r="R68" s="20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2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5.95" customHeight="1" x14ac:dyDescent="0.2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1:52" ht="15.95" customHeight="1" x14ac:dyDescent="0.2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  <c r="E356" s="4"/>
    </row>
    <row r="357" spans="2:16" ht="12.95" customHeight="1" x14ac:dyDescent="0.2">
      <c r="B357" s="4"/>
    </row>
    <row r="358" spans="2:16" ht="12.95" customHeight="1" x14ac:dyDescent="0.2">
      <c r="B358" s="4"/>
    </row>
    <row r="359" spans="2:16" ht="12.95" customHeight="1" x14ac:dyDescent="0.2">
      <c r="B359" s="4"/>
    </row>
    <row r="360" spans="2:16" ht="12.95" customHeight="1" x14ac:dyDescent="0.2">
      <c r="B360" s="4"/>
    </row>
    <row r="361" spans="2:16" ht="12.95" customHeight="1" x14ac:dyDescent="0.2">
      <c r="B361" s="4"/>
    </row>
    <row r="362" spans="2:16" ht="12.95" customHeight="1" x14ac:dyDescent="0.2">
      <c r="B362" s="4"/>
    </row>
    <row r="363" spans="2:16" ht="12.95" customHeight="1" x14ac:dyDescent="0.2">
      <c r="B363" s="4"/>
    </row>
    <row r="364" spans="2:16" ht="12.95" customHeight="1" x14ac:dyDescent="0.2">
      <c r="B364" s="4"/>
    </row>
  </sheetData>
  <sheetProtection selectLockedCells="1"/>
  <sortState ref="C11:S33">
    <sortCondition descending="1" ref="S11:S33"/>
  </sortState>
  <mergeCells count="33">
    <mergeCell ref="C39:D39"/>
    <mergeCell ref="E3:G3"/>
    <mergeCell ref="E4:G4"/>
    <mergeCell ref="E5:G5"/>
    <mergeCell ref="E7:E9"/>
    <mergeCell ref="G7:G9"/>
    <mergeCell ref="F7:F9"/>
    <mergeCell ref="E6:P6"/>
    <mergeCell ref="L7:L9"/>
    <mergeCell ref="J7:J9"/>
    <mergeCell ref="P7:P9"/>
    <mergeCell ref="B1:D8"/>
    <mergeCell ref="E1:G1"/>
    <mergeCell ref="H3:V3"/>
    <mergeCell ref="H1:V1"/>
    <mergeCell ref="H5:V5"/>
    <mergeCell ref="E2:G2"/>
    <mergeCell ref="H2:V2"/>
    <mergeCell ref="H4:V4"/>
    <mergeCell ref="V34:V35"/>
    <mergeCell ref="Q7:Q9"/>
    <mergeCell ref="H7:H9"/>
    <mergeCell ref="I7:I9"/>
    <mergeCell ref="K7:K9"/>
    <mergeCell ref="M7:M9"/>
    <mergeCell ref="O7:O9"/>
    <mergeCell ref="N7:N9"/>
    <mergeCell ref="U7:U9"/>
    <mergeCell ref="V7:V9"/>
    <mergeCell ref="T7:T9"/>
    <mergeCell ref="S7:S9"/>
    <mergeCell ref="T34:T35"/>
    <mergeCell ref="R7:R9"/>
  </mergeCells>
  <dataValidations count="3">
    <dataValidation type="whole" allowBlank="1" showErrorMessage="1" errorTitle="INVALID ENTRY!" error="Value between 0 and 50 only" sqref="E35">
      <formula1>0</formula1>
      <formula2>50</formula2>
    </dataValidation>
    <dataValidation type="whole" errorStyle="warning" allowBlank="1" showErrorMessage="1" errorTitle="INVALID ENTRY!" error="Value between 0 and 50 only" sqref="I11:I33 M11:M33 G11:G33 E12:E34 K11:K34 O11:O33">
      <formula1>0</formula1>
      <formula2>50</formula2>
    </dataValidation>
    <dataValidation type="textLength" allowBlank="1" showInputMessage="1" showErrorMessage="1" errorTitle="Sex" error="wrong input" promptTitle="SEX" prompt="Insert M or F only" sqref="D11:D33">
      <formula1>1</formula1>
      <formula2>1</formula2>
    </dataValidation>
  </dataValidations>
  <printOptions horizont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MATHIAS THOMAS</cp:lastModifiedBy>
  <cp:lastPrinted>2023-03-24T09:08:32Z</cp:lastPrinted>
  <dcterms:created xsi:type="dcterms:W3CDTF">2019-08-08T06:31:47Z</dcterms:created>
  <dcterms:modified xsi:type="dcterms:W3CDTF">2023-12-03T17:26:10Z</dcterms:modified>
</cp:coreProperties>
</file>